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_GA_INTERNET\MAPA_SITE\nova internet\OTRV\Julho 2031\"/>
    </mc:Choice>
  </mc:AlternateContent>
  <xr:revisionPtr revIDLastSave="0" documentId="13_ncr:1_{36BFC21B-A9A8-4058-81F2-4E50315EE22E}" xr6:coauthVersionLast="47" xr6:coauthVersionMax="47" xr10:uidLastSave="{00000000-0000-0000-0000-000000000000}"/>
  <bookViews>
    <workbookView xWindow="-120" yWindow="-120" windowWidth="29040" windowHeight="15720" tabRatio="881" firstSheet="5" activeTab="8" xr2:uid="{00000000-000D-0000-FFFF-FFFF00000000}"/>
  </bookViews>
  <sheets>
    <sheet name="Sheet1" sheetId="1" r:id="rId1"/>
    <sheet name="OTRV MAIO 2021" sheetId="2" r:id="rId2"/>
    <sheet name="OTRV AGOSTO 2021" sheetId="3" r:id="rId3"/>
    <sheet name="OTRV NOVEMBRO 2021" sheetId="4" r:id="rId4"/>
    <sheet name="OTRV Abril 2022" sheetId="6" r:id="rId5"/>
    <sheet name="OTRV Agosto 2022" sheetId="7" r:id="rId6"/>
    <sheet name="OTRV Dezembro 2022" sheetId="8" r:id="rId7"/>
    <sheet name="OTRV Julho 2025" sheetId="10" r:id="rId8"/>
    <sheet name="OTRV Julho 2031" sheetId="9" r:id="rId9"/>
  </sheets>
  <definedNames>
    <definedName name="_xlnm.Print_Area" localSheetId="4">'OTRV Abril 2022'!$B$2:$E$25</definedName>
    <definedName name="_xlnm.Print_Area" localSheetId="2">'OTRV AGOSTO 2021'!$B$2:$E$25</definedName>
    <definedName name="_xlnm.Print_Area" localSheetId="5">'OTRV Agosto 2022'!$B$2:$E$25</definedName>
    <definedName name="_xlnm.Print_Area" localSheetId="6">'OTRV Dezembro 2022'!$B$2:$E$25</definedName>
    <definedName name="_xlnm.Print_Area" localSheetId="7">'OTRV Julho 2025'!$B$2:$E$29</definedName>
    <definedName name="_xlnm.Print_Area" localSheetId="8">'OTRV Julho 2031'!$B$2:$E$27</definedName>
    <definedName name="_xlnm.Print_Area" localSheetId="1">'OTRV MAIO 2021'!$B$2:$E$25</definedName>
    <definedName name="_xlnm.Print_Area" localSheetId="3">'OTRV NOVEMBRO 2021'!$B$2:$E$25</definedName>
    <definedName name="_xlnm.Print_Area" localSheetId="0">Sheet1!$G$10:$T$27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E20" i="10"/>
  <c r="E19" i="10"/>
  <c r="E18" i="10"/>
  <c r="C11" i="10"/>
  <c r="C12" i="10" s="1"/>
  <c r="D10" i="10"/>
  <c r="D12" i="10" l="1"/>
  <c r="C13" i="10"/>
  <c r="D11" i="10"/>
  <c r="D13" i="10" l="1"/>
  <c r="C14" i="10"/>
  <c r="C15" i="10" l="1"/>
  <c r="D14" i="10"/>
  <c r="C16" i="10" l="1"/>
  <c r="D15" i="10"/>
  <c r="C17" i="10" l="1"/>
  <c r="D16" i="10"/>
  <c r="D17" i="10" l="1"/>
  <c r="C18" i="10"/>
  <c r="C19" i="10" l="1"/>
  <c r="D18" i="10"/>
  <c r="C20" i="10" l="1"/>
  <c r="D19" i="10"/>
  <c r="D20" i="10" l="1"/>
  <c r="C21" i="10"/>
  <c r="C22" i="10" l="1"/>
  <c r="D21" i="10"/>
  <c r="C23" i="10" l="1"/>
  <c r="D23" i="10" s="1"/>
  <c r="D22" i="10"/>
  <c r="C21" i="9" l="1"/>
  <c r="C20" i="9"/>
  <c r="C19" i="9"/>
  <c r="C18" i="9"/>
  <c r="C17" i="9"/>
  <c r="C16" i="9"/>
  <c r="C14" i="9"/>
  <c r="C11" i="9"/>
  <c r="C11" i="8" l="1"/>
  <c r="C12" i="8" s="1"/>
  <c r="D10" i="8"/>
  <c r="D11" i="8" l="1"/>
  <c r="C13" i="8"/>
  <c r="D12" i="8"/>
  <c r="C11" i="7"/>
  <c r="C12" i="7" s="1"/>
  <c r="D10" i="7"/>
  <c r="D11" i="7" l="1"/>
  <c r="C14" i="8"/>
  <c r="D13" i="8"/>
  <c r="C13" i="7"/>
  <c r="D12" i="7"/>
  <c r="E12" i="2"/>
  <c r="E13" i="2" s="1"/>
  <c r="E14" i="2" s="1"/>
  <c r="E15" i="2" s="1"/>
  <c r="E16" i="2" s="1"/>
  <c r="E17" i="2" s="1"/>
  <c r="E18" i="2" s="1"/>
  <c r="E19" i="2" s="1"/>
  <c r="C10" i="9" l="1"/>
  <c r="C15" i="8"/>
  <c r="D14" i="8"/>
  <c r="C14" i="7"/>
  <c r="D13" i="7"/>
  <c r="C11" i="6"/>
  <c r="D11" i="6" s="1"/>
  <c r="D10" i="6"/>
  <c r="C16" i="8" l="1"/>
  <c r="D15" i="8"/>
  <c r="C15" i="7"/>
  <c r="D14" i="7"/>
  <c r="C12" i="6"/>
  <c r="C11" i="4"/>
  <c r="C12" i="4" s="1"/>
  <c r="D10" i="4"/>
  <c r="C11" i="3"/>
  <c r="C12" i="3" s="1"/>
  <c r="D10" i="3"/>
  <c r="C17" i="8" l="1"/>
  <c r="D16" i="8"/>
  <c r="C16" i="7"/>
  <c r="D15" i="7"/>
  <c r="D12" i="6"/>
  <c r="C13" i="6"/>
  <c r="C13" i="4"/>
  <c r="D12" i="4"/>
  <c r="D11" i="4"/>
  <c r="C13" i="3"/>
  <c r="D12" i="3"/>
  <c r="D11" i="3"/>
  <c r="D10" i="2"/>
  <c r="C11" i="2"/>
  <c r="D11" i="2" s="1"/>
  <c r="T27" i="1"/>
  <c r="Q12" i="1"/>
  <c r="S16" i="1"/>
  <c r="R17" i="1" s="1"/>
  <c r="S17" i="1" s="1"/>
  <c r="R18" i="1" s="1"/>
  <c r="S18" i="1" s="1"/>
  <c r="R19" i="1" s="1"/>
  <c r="S19" i="1" s="1"/>
  <c r="R20" i="1" s="1"/>
  <c r="S20" i="1" s="1"/>
  <c r="R21" i="1" s="1"/>
  <c r="S21" i="1" s="1"/>
  <c r="R22" i="1" s="1"/>
  <c r="S22" i="1" s="1"/>
  <c r="R23" i="1" s="1"/>
  <c r="S23" i="1" s="1"/>
  <c r="R24" i="1" s="1"/>
  <c r="S24" i="1" s="1"/>
  <c r="R25" i="1" s="1"/>
  <c r="S25" i="1" s="1"/>
  <c r="L12" i="1"/>
  <c r="N16" i="1"/>
  <c r="M17" i="1" s="1"/>
  <c r="N17" i="1" s="1"/>
  <c r="M18" i="1" s="1"/>
  <c r="N18" i="1" s="1"/>
  <c r="M19" i="1" s="1"/>
  <c r="N19" i="1" s="1"/>
  <c r="M20" i="1" s="1"/>
  <c r="N20" i="1" s="1"/>
  <c r="M21" i="1" s="1"/>
  <c r="N21" i="1" s="1"/>
  <c r="M22" i="1" s="1"/>
  <c r="N22" i="1" s="1"/>
  <c r="M23" i="1" s="1"/>
  <c r="N23" i="1" s="1"/>
  <c r="M24" i="1" s="1"/>
  <c r="N24" i="1" s="1"/>
  <c r="M25" i="1" s="1"/>
  <c r="N25" i="1" s="1"/>
  <c r="I16" i="1"/>
  <c r="H17" i="1" s="1"/>
  <c r="I17" i="1" s="1"/>
  <c r="H18" i="1" s="1"/>
  <c r="I18" i="1" s="1"/>
  <c r="H19" i="1" s="1"/>
  <c r="I19" i="1" s="1"/>
  <c r="H20" i="1" s="1"/>
  <c r="I20" i="1" s="1"/>
  <c r="H21" i="1" s="1"/>
  <c r="I21" i="1" s="1"/>
  <c r="H22" i="1" s="1"/>
  <c r="I22" i="1" s="1"/>
  <c r="H23" i="1" s="1"/>
  <c r="I23" i="1" s="1"/>
  <c r="H24" i="1" s="1"/>
  <c r="I24" i="1" s="1"/>
  <c r="H25" i="1" s="1"/>
  <c r="I25" i="1" s="1"/>
  <c r="C18" i="8" l="1"/>
  <c r="D17" i="8"/>
  <c r="C17" i="7"/>
  <c r="D16" i="7"/>
  <c r="D13" i="6"/>
  <c r="C14" i="6"/>
  <c r="C14" i="4"/>
  <c r="D13" i="4"/>
  <c r="C14" i="3"/>
  <c r="D13" i="3"/>
  <c r="C12" i="2"/>
  <c r="D6" i="1"/>
  <c r="C5" i="1"/>
  <c r="D7" i="1"/>
  <c r="E5" i="1"/>
  <c r="E6" i="1"/>
  <c r="C7" i="1"/>
  <c r="C6" i="1"/>
  <c r="E7" i="1"/>
  <c r="D4" i="1"/>
  <c r="D5" i="1"/>
  <c r="C4" i="1"/>
  <c r="E4" i="1"/>
  <c r="C19" i="8" l="1"/>
  <c r="D19" i="8" s="1"/>
  <c r="D18" i="8"/>
  <c r="C18" i="7"/>
  <c r="D17" i="7"/>
  <c r="D14" i="6"/>
  <c r="C15" i="6"/>
  <c r="C15" i="4"/>
  <c r="D14" i="4"/>
  <c r="C15" i="3"/>
  <c r="D14" i="3"/>
  <c r="C13" i="2"/>
  <c r="D12" i="2"/>
  <c r="C12" i="1"/>
  <c r="B13" i="1"/>
  <c r="J17" i="1" s="1"/>
  <c r="C14" i="1"/>
  <c r="B12" i="1"/>
  <c r="B14" i="1"/>
  <c r="D13" i="1"/>
  <c r="T16" i="1" s="1"/>
  <c r="D14" i="1"/>
  <c r="D12" i="1"/>
  <c r="C13" i="1"/>
  <c r="O16" i="1" s="1"/>
  <c r="C19" i="7" l="1"/>
  <c r="D19" i="7" s="1"/>
  <c r="D18" i="7"/>
  <c r="D15" i="6"/>
  <c r="C16" i="6"/>
  <c r="C16" i="4"/>
  <c r="D15" i="4"/>
  <c r="C16" i="3"/>
  <c r="D15" i="3"/>
  <c r="C14" i="2"/>
  <c r="D13" i="2"/>
  <c r="D16" i="6" l="1"/>
  <c r="C17" i="6"/>
  <c r="C17" i="4"/>
  <c r="D16" i="4"/>
  <c r="C17" i="3"/>
  <c r="D16" i="3"/>
  <c r="C15" i="2"/>
  <c r="D14" i="2"/>
  <c r="D17" i="6" l="1"/>
  <c r="C18" i="6"/>
  <c r="C18" i="4"/>
  <c r="D17" i="4"/>
  <c r="C18" i="3"/>
  <c r="D17" i="3"/>
  <c r="C16" i="2"/>
  <c r="D15" i="2"/>
  <c r="D18" i="6" l="1"/>
  <c r="C19" i="6"/>
  <c r="D19" i="6" s="1"/>
  <c r="C19" i="4"/>
  <c r="D19" i="4" s="1"/>
  <c r="D18" i="4"/>
  <c r="C19" i="3"/>
  <c r="D19" i="3" s="1"/>
  <c r="D18" i="3"/>
  <c r="C17" i="2"/>
  <c r="D16" i="2"/>
  <c r="C18" i="2" l="1"/>
  <c r="D17" i="2"/>
  <c r="C19" i="2" l="1"/>
  <c r="D19" i="2" s="1"/>
  <c r="D18" i="2"/>
  <c r="C12" i="9" l="1"/>
  <c r="C13" i="9"/>
  <c r="C15" i="9"/>
</calcChain>
</file>

<file path=xl/sharedStrings.xml><?xml version="1.0" encoding="utf-8"?>
<sst xmlns="http://schemas.openxmlformats.org/spreadsheetml/2006/main" count="270" uniqueCount="85">
  <si>
    <t>AL459550 Corp</t>
  </si>
  <si>
    <t>QZ222231 Corp</t>
  </si>
  <si>
    <t>LW157654 Corp</t>
  </si>
  <si>
    <t>SECURITY_NAME</t>
  </si>
  <si>
    <t>Cur_Cpn</t>
  </si>
  <si>
    <t>NXT_CPN_DT</t>
  </si>
  <si>
    <t>OTRV Maio 2021</t>
  </si>
  <si>
    <t>OTRV Agosto 2021</t>
  </si>
  <si>
    <t>OTRV Novembro 2021</t>
  </si>
  <si>
    <t>Cupão em vigor</t>
  </si>
  <si>
    <t>Cupão em vigor até</t>
  </si>
  <si>
    <t>Cupão em vigor desde</t>
  </si>
  <si>
    <t>PREV_CPN_DT</t>
  </si>
  <si>
    <t>Data inicio</t>
  </si>
  <si>
    <t>Data fim</t>
  </si>
  <si>
    <t>Cupão</t>
  </si>
  <si>
    <t>-</t>
  </si>
  <si>
    <t>OBRIGAÇÕES DO TESOURO RENDIMENTO VARIÁVEL</t>
  </si>
  <si>
    <t># Cupão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</si>
  <si>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</si>
  <si>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</si>
  <si>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</si>
  <si>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</si>
  <si>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</si>
  <si>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</si>
  <si>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</si>
  <si>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</si>
  <si>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</si>
  <si>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</si>
  <si>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r>
      <t xml:space="preserve">Taxa de juro: Euribor 6 meses + 2.0% </t>
    </r>
    <r>
      <rPr>
        <b/>
        <i/>
        <vertAlign val="superscript"/>
        <sz val="10"/>
        <color theme="1"/>
        <rFont val="Calibri"/>
        <family val="2"/>
        <scheme val="minor"/>
      </rPr>
      <t>(*3)</t>
    </r>
  </si>
  <si>
    <r>
      <t xml:space="preserve">Taxa de juro: Euribor 6 meses + 2.05% </t>
    </r>
    <r>
      <rPr>
        <b/>
        <i/>
        <vertAlign val="superscript"/>
        <sz val="10"/>
        <color theme="1"/>
        <rFont val="Calibri"/>
        <family val="2"/>
        <scheme val="minor"/>
      </rPr>
      <t>(*2)</t>
    </r>
  </si>
  <si>
    <r>
      <t>Taxa de juro: Euribor 6 meses + 2.20%</t>
    </r>
    <r>
      <rPr>
        <b/>
        <i/>
        <vertAlign val="superscript"/>
        <sz val="10"/>
        <color theme="1"/>
        <rFont val="Calibri"/>
        <family val="2"/>
        <scheme val="minor"/>
      </rPr>
      <t>(*1)</t>
    </r>
  </si>
  <si>
    <r>
      <rPr>
        <b/>
        <i/>
        <vertAlign val="superscript"/>
        <sz val="10"/>
        <color theme="1"/>
        <rFont val="Calibri"/>
        <family val="2"/>
        <scheme val="minor"/>
      </rPr>
      <t>(*1)</t>
    </r>
    <r>
      <rPr>
        <b/>
        <i/>
        <sz val="10"/>
        <color theme="1"/>
        <rFont val="Calibri"/>
        <family val="2"/>
        <scheme val="minor"/>
      </rPr>
      <t xml:space="preserve"> Taxa de juro mínima de 2.20%</t>
    </r>
  </si>
  <si>
    <r>
      <rPr>
        <b/>
        <i/>
        <vertAlign val="superscript"/>
        <sz val="10"/>
        <color theme="1"/>
        <rFont val="Calibri"/>
        <family val="2"/>
        <scheme val="minor"/>
      </rPr>
      <t>(*2)</t>
    </r>
    <r>
      <rPr>
        <b/>
        <i/>
        <sz val="10"/>
        <color theme="1"/>
        <rFont val="Calibri"/>
        <family val="2"/>
        <scheme val="minor"/>
      </rPr>
      <t xml:space="preserve"> Taxa de juro mínima de 2.05%</t>
    </r>
  </si>
  <si>
    <r>
      <rPr>
        <b/>
        <i/>
        <vertAlign val="superscript"/>
        <sz val="10"/>
        <color theme="1"/>
        <rFont val="Calibri"/>
        <family val="2"/>
        <scheme val="minor"/>
      </rPr>
      <t>(*3)</t>
    </r>
    <r>
      <rPr>
        <b/>
        <i/>
        <sz val="10"/>
        <color theme="1"/>
        <rFont val="Calibri"/>
        <family val="2"/>
        <scheme val="minor"/>
      </rPr>
      <t xml:space="preserve"> Taxa de juro mínima de 2.00%</t>
    </r>
  </si>
  <si>
    <t>Período / Period</t>
  </si>
  <si>
    <t>Fim / End</t>
  </si>
  <si>
    <t>Período de Juros / Interest Period</t>
  </si>
  <si>
    <t>Taxa de Juro / Interest Rate</t>
  </si>
  <si>
    <r>
      <t>Taxa de juro: Euribor 6 meses + 2.20%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</si>
  <si>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+ 2.20%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</si>
  <si>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t>(Incluíndo / Including)</t>
  </si>
  <si>
    <t>(Excluíndo / Excluding)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</si>
  <si>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2.20% minimum, subject to the present fiscal law. Ask your financial intermediary to simulate the net profitability, after taxes, commissions and other charges.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</si>
  <si>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2.20%, sujeita ao regime fiscal em vigor. Solicite ao seu intermediário financeiro a simulação da rentabilidade líquida, após impostos, comissões e outros encargos.</t>
    </r>
  </si>
  <si>
    <t>OTRV AGOSTO 2021</t>
  </si>
  <si>
    <r>
      <t>Taxa de juro: Euribor 6 meses + 2.05%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</si>
  <si>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+ 2.05%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</si>
  <si>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2.05%,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</si>
  <si>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2.05% minimum, subject to the present fiscal law. Ask your financial intermediary to simulate the net profitability, after taxes, commissions and other charges.</t>
    </r>
  </si>
  <si>
    <t>OTRV NOVEMBRO 2021</t>
  </si>
  <si>
    <r>
      <t>Taxa de juro: Euribor 6 meses + 2.00%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</si>
  <si>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+ 2.00%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</si>
  <si>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2.00%,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</si>
  <si>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2.00% minimum, subject to the present fiscal law. Ask your financial intermediary to simulate the net profitability, after taxes, commissions and other charges.</t>
    </r>
  </si>
  <si>
    <t>Início / Beginning</t>
  </si>
  <si>
    <r>
      <t>Taxa de juro: Euribor 6 meses + 1.90%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</si>
  <si>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+ 1.90%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</si>
  <si>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1.90%,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</si>
  <si>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1.90% minimum, subject to the present fiscal law. Ask your financial intermediary to simulate the net profitability, after taxes, commissions and other charges.</t>
    </r>
  </si>
  <si>
    <t>OTRV Abril 2022</t>
  </si>
  <si>
    <t>OTRV Agosto 2022</t>
  </si>
  <si>
    <r>
      <t>Taxa de juro: Euribor 6 meses + 1.60%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</si>
  <si>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+ 1.60%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</si>
  <si>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1.60%,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</si>
  <si>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1.60% minimum, subject to the present fiscal law. Ask your financial intermediary to simulate the net profitability, after taxes, commissions and other charges.</t>
    </r>
  </si>
  <si>
    <t>OTRV Dezembro 2022</t>
  </si>
  <si>
    <r>
      <t>Taxa de juro: Euribor 6 meses + 1.10%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</si>
  <si>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+ 1.10%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</si>
  <si>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1.10%,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</si>
  <si>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1.10% minimum, subject to the present fiscal law. Ask your financial intermediary to simulate the net profitability, after taxes, commissions and other charges.</t>
    </r>
  </si>
  <si>
    <t>OTRV Julho 2025</t>
  </si>
  <si>
    <r>
      <t>Taxa de juro: Euribor 6 meses + 1%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</si>
  <si>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+ 1%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</si>
  <si>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1%,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</si>
  <si>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1% minimum, subject to the present fiscal law. Ask your financial intermediary to simulate the net profitability, after taxes, commissions and other charges.</t>
    </r>
  </si>
  <si>
    <t>11º</t>
  </si>
  <si>
    <t>12º</t>
  </si>
  <si>
    <t>13º</t>
  </si>
  <si>
    <t>14º</t>
  </si>
  <si>
    <t>OTRV Julho 2031</t>
  </si>
  <si>
    <r>
      <t>Taxa de juro: Euribor 6 meses + 0.25%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</si>
  <si>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t xml:space="preserve">Interest Rate: 6 month Euribor + 0.25% </t>
    </r>
    <r>
      <rPr>
        <b/>
        <i/>
        <vertAlign val="superscript"/>
        <sz val="10"/>
        <color theme="1"/>
        <rFont val="Calibri"/>
        <family val="2"/>
        <scheme val="minor"/>
      </rPr>
      <t>(1)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</si>
  <si>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Taxa Anual Nominal Bruta, com um mínimo de 0.25%, sujeita ao regime fiscal em vigor. Solicite ao seu intermediário financeiro a simulação da rentabilidade líquida, após impostos, comissões e outros encargos.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</si>
  <si>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Gross Nominal Interest Rate, with a 0.25% minimum, subject to the present fiscal law. Ask your financial intermediary to simulate the net profitability, after taxes, commissions and other charges.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</si>
</sst>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vertAlign val="superscript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10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horizontal="center" vertical="center"/>
    </xf>
    <xf numFmtId="10" fontId="3" fillId="0" borderId="26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7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20.85546875" style="1" bestFit="1" customWidth="1"/>
    <col min="2" max="2" width="17.28515625" style="1" bestFit="1" customWidth="1"/>
    <col min="3" max="3" width="14.85546875" style="1" customWidth="1"/>
    <col min="4" max="4" width="14.140625" style="1" bestFit="1" customWidth="1"/>
    <col min="5" max="5" width="14.42578125" style="1" bestFit="1" customWidth="1"/>
    <col min="6" max="6" width="9.140625" style="1"/>
    <col min="7" max="7" width="7.85546875" style="1" customWidth="1"/>
    <col min="8" max="9" width="10.28515625" style="1" customWidth="1"/>
    <col min="10" max="10" width="10.7109375" style="1" customWidth="1"/>
    <col min="11" max="11" width="3.140625" style="1" customWidth="1"/>
    <col min="12" max="12" width="7.85546875" style="1" customWidth="1"/>
    <col min="13" max="14" width="10.28515625" style="1" customWidth="1"/>
    <col min="15" max="15" width="9.140625" style="1"/>
    <col min="16" max="16" width="3.140625" style="1" customWidth="1"/>
    <col min="17" max="17" width="7.85546875" style="1" customWidth="1"/>
    <col min="18" max="19" width="10.28515625" style="1" customWidth="1"/>
    <col min="20" max="20" width="10.7109375" style="1" bestFit="1" customWidth="1"/>
    <col min="21" max="16384" width="9.140625" style="1"/>
  </cols>
  <sheetData>
    <row r="3" spans="1:20" ht="30" customHeight="1" x14ac:dyDescent="0.25">
      <c r="C3" s="1" t="s">
        <v>2</v>
      </c>
      <c r="D3" s="1" t="s">
        <v>1</v>
      </c>
      <c r="E3" s="1" t="s">
        <v>0</v>
      </c>
    </row>
    <row r="4" spans="1:20" ht="18.75" customHeight="1" x14ac:dyDescent="0.25">
      <c r="B4" s="1" t="s">
        <v>3</v>
      </c>
      <c r="C4" s="1" t="e">
        <f ca="1">_xll.BDP(C$3,$B4)</f>
        <v>#NAME?</v>
      </c>
      <c r="D4" s="1" t="e">
        <f ca="1">_xll.BDP(D$3,$B4)</f>
        <v>#NAME?</v>
      </c>
      <c r="E4" s="1" t="e">
        <f ca="1">_xll.BDP(E$3,$B4)</f>
        <v>#NAME?</v>
      </c>
    </row>
    <row r="5" spans="1:20" ht="18.75" customHeight="1" x14ac:dyDescent="0.25">
      <c r="B5" s="1" t="s">
        <v>4</v>
      </c>
      <c r="C5" s="2" t="e">
        <f ca="1">_xll.BDP(C$3,$B5)/100</f>
        <v>#NAME?</v>
      </c>
      <c r="D5" s="2" t="e">
        <f ca="1">_xll.BDP(D$3,$B5)/100</f>
        <v>#NAME?</v>
      </c>
      <c r="E5" s="2" t="e">
        <f ca="1">_xll.BDP(E$3,$B5)/100</f>
        <v>#NAME?</v>
      </c>
    </row>
    <row r="6" spans="1:20" ht="18.75" customHeight="1" x14ac:dyDescent="0.25">
      <c r="B6" s="1" t="s">
        <v>5</v>
      </c>
      <c r="C6" s="1" t="e">
        <f ca="1">_xll.BDP(C$3,$B6)</f>
        <v>#NAME?</v>
      </c>
      <c r="D6" s="1" t="e">
        <f ca="1">_xll.BDP(D$3,$B6)</f>
        <v>#NAME?</v>
      </c>
      <c r="E6" s="1" t="e">
        <f ca="1">_xll.BDP(E$3,$B6)</f>
        <v>#NAME?</v>
      </c>
    </row>
    <row r="7" spans="1:20" x14ac:dyDescent="0.25">
      <c r="B7" s="1" t="s">
        <v>12</v>
      </c>
      <c r="C7" s="1" t="e">
        <f ca="1">_xll.BDP(C$3,$B7)</f>
        <v>#NAME?</v>
      </c>
      <c r="D7" s="1" t="e">
        <f ca="1">_xll.BDP(D$3,$B7)</f>
        <v>#NAME?</v>
      </c>
      <c r="E7" s="1" t="e">
        <f ca="1">_xll.BDP(E$3,$B7)</f>
        <v>#NAME?</v>
      </c>
    </row>
    <row r="10" spans="1:20" ht="18.75" x14ac:dyDescent="0.25">
      <c r="H10" s="81" t="s">
        <v>17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ht="15.75" x14ac:dyDescent="0.25">
      <c r="B11" s="3" t="s">
        <v>6</v>
      </c>
      <c r="C11" s="3" t="s">
        <v>7</v>
      </c>
      <c r="D11" s="3" t="s">
        <v>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5.75" x14ac:dyDescent="0.25">
      <c r="A12" s="1" t="s">
        <v>11</v>
      </c>
      <c r="B12" s="5" t="e">
        <f ca="1">C7</f>
        <v>#NAME?</v>
      </c>
      <c r="C12" s="5" t="e">
        <f ca="1">D7</f>
        <v>#NAME?</v>
      </c>
      <c r="D12" s="5" t="e">
        <f ca="1">E7</f>
        <v>#NAME?</v>
      </c>
      <c r="G12" s="82" t="s">
        <v>6</v>
      </c>
      <c r="H12" s="82"/>
      <c r="I12" s="82"/>
      <c r="J12" s="82"/>
      <c r="K12" s="3"/>
      <c r="L12" s="83" t="str">
        <f>+C11</f>
        <v>OTRV Agosto 2021</v>
      </c>
      <c r="M12" s="83"/>
      <c r="N12" s="83"/>
      <c r="O12" s="83"/>
      <c r="P12" s="3"/>
      <c r="Q12" s="85" t="str">
        <f>+D11</f>
        <v>OTRV Novembro 2021</v>
      </c>
      <c r="R12" s="85"/>
      <c r="S12" s="85"/>
      <c r="T12" s="85"/>
    </row>
    <row r="13" spans="1:20" x14ac:dyDescent="0.25">
      <c r="A13" s="1" t="s">
        <v>9</v>
      </c>
      <c r="B13" s="4" t="e">
        <f t="shared" ref="B13:D14" ca="1" si="0">C5</f>
        <v>#NAME?</v>
      </c>
      <c r="C13" s="4" t="e">
        <f t="shared" ca="1" si="0"/>
        <v>#NAME?</v>
      </c>
      <c r="D13" s="4" t="e">
        <f t="shared" ca="1" si="0"/>
        <v>#NAME?</v>
      </c>
      <c r="G13" s="86" t="s">
        <v>31</v>
      </c>
      <c r="H13" s="86"/>
      <c r="I13" s="86"/>
      <c r="J13" s="86"/>
      <c r="K13" s="8"/>
      <c r="L13" s="84" t="s">
        <v>30</v>
      </c>
      <c r="M13" s="84"/>
      <c r="N13" s="84"/>
      <c r="O13" s="84"/>
      <c r="P13" s="8"/>
      <c r="Q13" s="23" t="s">
        <v>29</v>
      </c>
      <c r="R13" s="24"/>
      <c r="S13" s="25"/>
      <c r="T13" s="25"/>
    </row>
    <row r="14" spans="1:20" x14ac:dyDescent="0.25">
      <c r="A14" s="1" t="s">
        <v>10</v>
      </c>
      <c r="B14" s="4" t="e">
        <f t="shared" ca="1" si="0"/>
        <v>#NAME?</v>
      </c>
      <c r="C14" s="4" t="e">
        <f t="shared" ca="1" si="0"/>
        <v>#NAME?</v>
      </c>
      <c r="D14" s="4" t="e">
        <f t="shared" ca="1" si="0"/>
        <v>#NAME?</v>
      </c>
      <c r="G14" s="26"/>
      <c r="H14" s="27"/>
      <c r="I14" s="28"/>
      <c r="J14" s="28"/>
      <c r="K14" s="8"/>
      <c r="L14" s="15"/>
      <c r="M14" s="16"/>
      <c r="N14" s="15"/>
      <c r="O14" s="15"/>
      <c r="P14" s="8"/>
      <c r="Q14" s="25"/>
      <c r="R14" s="23"/>
      <c r="S14" s="25"/>
      <c r="T14" s="25"/>
    </row>
    <row r="15" spans="1:20" ht="21.75" customHeight="1" x14ac:dyDescent="0.25">
      <c r="G15" s="32" t="s">
        <v>18</v>
      </c>
      <c r="H15" s="32" t="s">
        <v>13</v>
      </c>
      <c r="I15" s="32" t="s">
        <v>14</v>
      </c>
      <c r="J15" s="32" t="s">
        <v>15</v>
      </c>
      <c r="K15" s="11"/>
      <c r="L15" s="17" t="s">
        <v>18</v>
      </c>
      <c r="M15" s="17" t="s">
        <v>13</v>
      </c>
      <c r="N15" s="17" t="s">
        <v>14</v>
      </c>
      <c r="O15" s="17" t="s">
        <v>15</v>
      </c>
      <c r="P15" s="11"/>
      <c r="Q15" s="37" t="s">
        <v>18</v>
      </c>
      <c r="R15" s="37" t="s">
        <v>13</v>
      </c>
      <c r="S15" s="37" t="s">
        <v>14</v>
      </c>
      <c r="T15" s="37" t="s">
        <v>15</v>
      </c>
    </row>
    <row r="16" spans="1:20" ht="23.25" customHeight="1" x14ac:dyDescent="0.25">
      <c r="G16" s="18" t="s">
        <v>19</v>
      </c>
      <c r="H16" s="29">
        <v>42509</v>
      </c>
      <c r="I16" s="29">
        <f>+EDATE(H16,6)</f>
        <v>42693</v>
      </c>
      <c r="J16" s="33">
        <v>2.2000000000000002E-2</v>
      </c>
      <c r="K16" s="12"/>
      <c r="L16" s="18" t="s">
        <v>19</v>
      </c>
      <c r="M16" s="29">
        <v>42594</v>
      </c>
      <c r="N16" s="29">
        <f>+EDATE(M16,6)</f>
        <v>42778</v>
      </c>
      <c r="O16" s="19" t="e">
        <f ca="1">+C13</f>
        <v>#NAME?</v>
      </c>
      <c r="P16"/>
      <c r="Q16" s="34" t="s">
        <v>19</v>
      </c>
      <c r="R16" s="35">
        <v>42704</v>
      </c>
      <c r="S16" s="35">
        <f>+EDATE(R16,6)</f>
        <v>42885</v>
      </c>
      <c r="T16" s="36" t="e">
        <f ca="1">+D13</f>
        <v>#NAME?</v>
      </c>
    </row>
    <row r="17" spans="7:20" ht="23.25" customHeight="1" x14ac:dyDescent="0.25">
      <c r="G17" s="20" t="s">
        <v>20</v>
      </c>
      <c r="H17" s="30">
        <f>+I16</f>
        <v>42693</v>
      </c>
      <c r="I17" s="30">
        <f>+EDATE(H17,6)</f>
        <v>42874</v>
      </c>
      <c r="J17" s="21" t="e">
        <f ca="1">B13</f>
        <v>#NAME?</v>
      </c>
      <c r="K17"/>
      <c r="L17" s="20" t="s">
        <v>20</v>
      </c>
      <c r="M17" s="30">
        <f>+N16</f>
        <v>42778</v>
      </c>
      <c r="N17" s="30">
        <f>+EDATE(M17,6)</f>
        <v>42959</v>
      </c>
      <c r="O17" s="21"/>
      <c r="P17" s="14"/>
      <c r="Q17" s="20" t="s">
        <v>20</v>
      </c>
      <c r="R17" s="30">
        <f>+S16</f>
        <v>42885</v>
      </c>
      <c r="S17" s="30">
        <f>+EDATE(R17,6)</f>
        <v>43069</v>
      </c>
      <c r="T17" s="9" t="s">
        <v>16</v>
      </c>
    </row>
    <row r="18" spans="7:20" ht="23.25" customHeight="1" x14ac:dyDescent="0.25">
      <c r="G18" s="20" t="s">
        <v>21</v>
      </c>
      <c r="H18" s="30">
        <f t="shared" ref="H18:H23" si="1">+I17</f>
        <v>42874</v>
      </c>
      <c r="I18" s="30">
        <f t="shared" ref="I18:I23" si="2">+EDATE(H18,6)</f>
        <v>43058</v>
      </c>
      <c r="J18" s="9" t="s">
        <v>16</v>
      </c>
      <c r="K18" s="13"/>
      <c r="L18" s="20" t="s">
        <v>21</v>
      </c>
      <c r="M18" s="30">
        <f t="shared" ref="M18:M23" si="3">+N17</f>
        <v>42959</v>
      </c>
      <c r="N18" s="30">
        <f t="shared" ref="N18:N23" si="4">+EDATE(M18,6)</f>
        <v>43143</v>
      </c>
      <c r="O18" s="9" t="s">
        <v>16</v>
      </c>
      <c r="P18" s="13"/>
      <c r="Q18" s="20" t="s">
        <v>21</v>
      </c>
      <c r="R18" s="30">
        <f t="shared" ref="R18:R23" si="5">+S17</f>
        <v>43069</v>
      </c>
      <c r="S18" s="30">
        <f t="shared" ref="S18:S23" si="6">+EDATE(R18,6)</f>
        <v>43250</v>
      </c>
      <c r="T18" s="9" t="s">
        <v>16</v>
      </c>
    </row>
    <row r="19" spans="7:20" ht="23.25" customHeight="1" x14ac:dyDescent="0.25">
      <c r="G19" s="20" t="s">
        <v>22</v>
      </c>
      <c r="H19" s="30">
        <f t="shared" si="1"/>
        <v>43058</v>
      </c>
      <c r="I19" s="30">
        <f t="shared" si="2"/>
        <v>43239</v>
      </c>
      <c r="J19" s="9" t="s">
        <v>16</v>
      </c>
      <c r="K19" s="13"/>
      <c r="L19" s="20" t="s">
        <v>22</v>
      </c>
      <c r="M19" s="30">
        <f t="shared" si="3"/>
        <v>43143</v>
      </c>
      <c r="N19" s="30">
        <f t="shared" si="4"/>
        <v>43324</v>
      </c>
      <c r="O19" s="9" t="s">
        <v>16</v>
      </c>
      <c r="P19" s="13"/>
      <c r="Q19" s="20" t="s">
        <v>22</v>
      </c>
      <c r="R19" s="30">
        <f t="shared" si="5"/>
        <v>43250</v>
      </c>
      <c r="S19" s="30">
        <f t="shared" si="6"/>
        <v>43434</v>
      </c>
      <c r="T19" s="9" t="s">
        <v>16</v>
      </c>
    </row>
    <row r="20" spans="7:20" ht="23.25" customHeight="1" x14ac:dyDescent="0.25">
      <c r="G20" s="20" t="s">
        <v>23</v>
      </c>
      <c r="H20" s="30">
        <f t="shared" si="1"/>
        <v>43239</v>
      </c>
      <c r="I20" s="30">
        <f t="shared" si="2"/>
        <v>43423</v>
      </c>
      <c r="J20" s="9" t="s">
        <v>16</v>
      </c>
      <c r="K20" s="13"/>
      <c r="L20" s="20" t="s">
        <v>23</v>
      </c>
      <c r="M20" s="30">
        <f t="shared" si="3"/>
        <v>43324</v>
      </c>
      <c r="N20" s="30">
        <f t="shared" si="4"/>
        <v>43508</v>
      </c>
      <c r="O20" s="9" t="s">
        <v>16</v>
      </c>
      <c r="P20" s="13"/>
      <c r="Q20" s="20" t="s">
        <v>23</v>
      </c>
      <c r="R20" s="30">
        <f t="shared" si="5"/>
        <v>43434</v>
      </c>
      <c r="S20" s="30">
        <f t="shared" si="6"/>
        <v>43615</v>
      </c>
      <c r="T20" s="9" t="s">
        <v>16</v>
      </c>
    </row>
    <row r="21" spans="7:20" ht="23.25" customHeight="1" x14ac:dyDescent="0.25">
      <c r="G21" s="20" t="s">
        <v>24</v>
      </c>
      <c r="H21" s="30">
        <f t="shared" si="1"/>
        <v>43423</v>
      </c>
      <c r="I21" s="30">
        <f t="shared" si="2"/>
        <v>43604</v>
      </c>
      <c r="J21" s="9" t="s">
        <v>16</v>
      </c>
      <c r="K21" s="13"/>
      <c r="L21" s="20" t="s">
        <v>24</v>
      </c>
      <c r="M21" s="30">
        <f t="shared" si="3"/>
        <v>43508</v>
      </c>
      <c r="N21" s="30">
        <f t="shared" si="4"/>
        <v>43689</v>
      </c>
      <c r="O21" s="9" t="s">
        <v>16</v>
      </c>
      <c r="P21" s="13"/>
      <c r="Q21" s="20" t="s">
        <v>24</v>
      </c>
      <c r="R21" s="30">
        <f t="shared" si="5"/>
        <v>43615</v>
      </c>
      <c r="S21" s="30">
        <f t="shared" si="6"/>
        <v>43799</v>
      </c>
      <c r="T21" s="9" t="s">
        <v>16</v>
      </c>
    </row>
    <row r="22" spans="7:20" ht="23.25" customHeight="1" x14ac:dyDescent="0.25">
      <c r="G22" s="20" t="s">
        <v>25</v>
      </c>
      <c r="H22" s="30">
        <f>+I21</f>
        <v>43604</v>
      </c>
      <c r="I22" s="30">
        <f>+EDATE(H22,6)</f>
        <v>43788</v>
      </c>
      <c r="J22" s="9" t="s">
        <v>16</v>
      </c>
      <c r="K22" s="13"/>
      <c r="L22" s="20" t="s">
        <v>25</v>
      </c>
      <c r="M22" s="30">
        <f>+N21</f>
        <v>43689</v>
      </c>
      <c r="N22" s="30">
        <f>+EDATE(M22,6)</f>
        <v>43873</v>
      </c>
      <c r="O22" s="9" t="s">
        <v>16</v>
      </c>
      <c r="P22" s="13"/>
      <c r="Q22" s="20" t="s">
        <v>25</v>
      </c>
      <c r="R22" s="30">
        <f>+S21</f>
        <v>43799</v>
      </c>
      <c r="S22" s="30">
        <f>+EDATE(R22,6)</f>
        <v>43981</v>
      </c>
      <c r="T22" s="9" t="s">
        <v>16</v>
      </c>
    </row>
    <row r="23" spans="7:20" ht="23.25" customHeight="1" x14ac:dyDescent="0.25">
      <c r="G23" s="20" t="s">
        <v>26</v>
      </c>
      <c r="H23" s="30">
        <f t="shared" si="1"/>
        <v>43788</v>
      </c>
      <c r="I23" s="30">
        <f t="shared" si="2"/>
        <v>43970</v>
      </c>
      <c r="J23" s="9" t="s">
        <v>16</v>
      </c>
      <c r="K23" s="13"/>
      <c r="L23" s="20" t="s">
        <v>26</v>
      </c>
      <c r="M23" s="30">
        <f t="shared" si="3"/>
        <v>43873</v>
      </c>
      <c r="N23" s="30">
        <f t="shared" si="4"/>
        <v>44055</v>
      </c>
      <c r="O23" s="9" t="s">
        <v>16</v>
      </c>
      <c r="P23" s="13"/>
      <c r="Q23" s="20" t="s">
        <v>26</v>
      </c>
      <c r="R23" s="30">
        <f t="shared" si="5"/>
        <v>43981</v>
      </c>
      <c r="S23" s="30">
        <f t="shared" si="6"/>
        <v>44165</v>
      </c>
      <c r="T23" s="9" t="s">
        <v>16</v>
      </c>
    </row>
    <row r="24" spans="7:20" ht="23.25" customHeight="1" x14ac:dyDescent="0.25">
      <c r="G24" s="20" t="s">
        <v>27</v>
      </c>
      <c r="H24" s="30">
        <f>+I23</f>
        <v>43970</v>
      </c>
      <c r="I24" s="30">
        <f>+EDATE(H24,6)</f>
        <v>44154</v>
      </c>
      <c r="J24" s="9" t="s">
        <v>16</v>
      </c>
      <c r="K24" s="13"/>
      <c r="L24" s="20" t="s">
        <v>27</v>
      </c>
      <c r="M24" s="30">
        <f>+N23</f>
        <v>44055</v>
      </c>
      <c r="N24" s="30">
        <f>+EDATE(M24,6)</f>
        <v>44239</v>
      </c>
      <c r="O24" s="9" t="s">
        <v>16</v>
      </c>
      <c r="P24" s="13"/>
      <c r="Q24" s="20" t="s">
        <v>27</v>
      </c>
      <c r="R24" s="30">
        <f>+S23</f>
        <v>44165</v>
      </c>
      <c r="S24" s="30">
        <f>+EDATE(R24,6)</f>
        <v>44346</v>
      </c>
      <c r="T24" s="9" t="s">
        <v>16</v>
      </c>
    </row>
    <row r="25" spans="7:20" ht="23.25" customHeight="1" x14ac:dyDescent="0.25">
      <c r="G25" s="22" t="s">
        <v>28</v>
      </c>
      <c r="H25" s="31">
        <f>+I24</f>
        <v>44154</v>
      </c>
      <c r="I25" s="31">
        <f>+EDATE(H25,6)</f>
        <v>44335</v>
      </c>
      <c r="J25" s="10" t="s">
        <v>16</v>
      </c>
      <c r="K25" s="13"/>
      <c r="L25" s="22" t="s">
        <v>28</v>
      </c>
      <c r="M25" s="31">
        <f>+N24</f>
        <v>44239</v>
      </c>
      <c r="N25" s="31">
        <f>+EDATE(M25,6)</f>
        <v>44420</v>
      </c>
      <c r="O25" s="10" t="s">
        <v>16</v>
      </c>
      <c r="P25" s="13"/>
      <c r="Q25" s="22" t="s">
        <v>28</v>
      </c>
      <c r="R25" s="31">
        <f>+S24</f>
        <v>44346</v>
      </c>
      <c r="S25" s="31">
        <f>+EDATE(R25,6)</f>
        <v>44530</v>
      </c>
      <c r="T25" s="10" t="s">
        <v>16</v>
      </c>
    </row>
    <row r="26" spans="7:20" x14ac:dyDescent="0.25">
      <c r="G26" s="73" t="s">
        <v>32</v>
      </c>
      <c r="H26" s="73"/>
      <c r="I26" s="73"/>
      <c r="J26" s="73"/>
      <c r="L26" s="73" t="s">
        <v>33</v>
      </c>
      <c r="M26" s="73"/>
      <c r="N26" s="73"/>
      <c r="O26" s="73"/>
      <c r="Q26" s="73" t="s">
        <v>34</v>
      </c>
      <c r="R26" s="73"/>
      <c r="S26" s="73"/>
      <c r="T26" s="73"/>
    </row>
    <row r="27" spans="7:20" x14ac:dyDescent="0.25">
      <c r="T27" s="7">
        <f ca="1">+TODAY()</f>
        <v>46220</v>
      </c>
    </row>
  </sheetData>
  <mergeCells count="9">
    <mergeCell ref="G26:J26"/>
    <mergeCell ref="L26:O26"/>
    <mergeCell ref="Q26:T26"/>
    <mergeCell ref="H10:T10"/>
    <mergeCell ref="G12:J12"/>
    <mergeCell ref="L12:O12"/>
    <mergeCell ref="L13:O13"/>
    <mergeCell ref="Q12:T12"/>
    <mergeCell ref="G13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opLeftCell="A13" zoomScaleNormal="100" workbookViewId="0">
      <selection activeCell="F18" sqref="F18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6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39</v>
      </c>
      <c r="C4" s="73"/>
      <c r="D4" s="73"/>
      <c r="E4" s="74"/>
    </row>
    <row r="5" spans="2:5" x14ac:dyDescent="0.25">
      <c r="B5" s="72" t="s">
        <v>40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42509</v>
      </c>
      <c r="D10" s="39">
        <f>+EDATE(C10,6)</f>
        <v>42693</v>
      </c>
      <c r="E10" s="33">
        <v>2.2000000000000002E-2</v>
      </c>
    </row>
    <row r="11" spans="2:5" ht="22.5" customHeight="1" x14ac:dyDescent="0.25">
      <c r="B11" s="40" t="s">
        <v>20</v>
      </c>
      <c r="C11" s="41">
        <f>EDATE(C10,6)</f>
        <v>42693</v>
      </c>
      <c r="D11" s="41">
        <f t="shared" ref="D11:D19" si="0">+EDATE(C11,6)</f>
        <v>42874</v>
      </c>
      <c r="E11" s="54">
        <v>2.2000000000000002E-2</v>
      </c>
    </row>
    <row r="12" spans="2:5" ht="22.5" customHeight="1" x14ac:dyDescent="0.25">
      <c r="B12" s="40" t="s">
        <v>21</v>
      </c>
      <c r="C12" s="41">
        <f t="shared" ref="C12:C19" si="1">EDATE(C11,6)</f>
        <v>42874</v>
      </c>
      <c r="D12" s="41">
        <f t="shared" si="0"/>
        <v>43058</v>
      </c>
      <c r="E12" s="56">
        <f t="shared" ref="E12:E19" si="2">E11</f>
        <v>2.2000000000000002E-2</v>
      </c>
    </row>
    <row r="13" spans="2:5" ht="22.5" customHeight="1" x14ac:dyDescent="0.25">
      <c r="B13" s="40" t="s">
        <v>22</v>
      </c>
      <c r="C13" s="41">
        <f t="shared" si="1"/>
        <v>43058</v>
      </c>
      <c r="D13" s="41">
        <f t="shared" si="0"/>
        <v>43239</v>
      </c>
      <c r="E13" s="56">
        <f t="shared" si="2"/>
        <v>2.2000000000000002E-2</v>
      </c>
    </row>
    <row r="14" spans="2:5" ht="22.5" customHeight="1" x14ac:dyDescent="0.25">
      <c r="B14" s="40" t="s">
        <v>23</v>
      </c>
      <c r="C14" s="41">
        <f t="shared" si="1"/>
        <v>43239</v>
      </c>
      <c r="D14" s="41">
        <f t="shared" si="0"/>
        <v>43423</v>
      </c>
      <c r="E14" s="56">
        <f t="shared" si="2"/>
        <v>2.2000000000000002E-2</v>
      </c>
    </row>
    <row r="15" spans="2:5" ht="22.5" customHeight="1" x14ac:dyDescent="0.25">
      <c r="B15" s="40" t="s">
        <v>24</v>
      </c>
      <c r="C15" s="41">
        <f t="shared" si="1"/>
        <v>43423</v>
      </c>
      <c r="D15" s="41">
        <f t="shared" si="0"/>
        <v>43604</v>
      </c>
      <c r="E15" s="56">
        <f t="shared" si="2"/>
        <v>2.2000000000000002E-2</v>
      </c>
    </row>
    <row r="16" spans="2:5" ht="22.5" customHeight="1" x14ac:dyDescent="0.25">
      <c r="B16" s="40" t="s">
        <v>25</v>
      </c>
      <c r="C16" s="41">
        <f t="shared" si="1"/>
        <v>43604</v>
      </c>
      <c r="D16" s="41">
        <f t="shared" si="0"/>
        <v>43788</v>
      </c>
      <c r="E16" s="56">
        <f t="shared" si="2"/>
        <v>2.2000000000000002E-2</v>
      </c>
    </row>
    <row r="17" spans="2:5" ht="22.5" customHeight="1" x14ac:dyDescent="0.25">
      <c r="B17" s="40" t="s">
        <v>26</v>
      </c>
      <c r="C17" s="41">
        <f t="shared" si="1"/>
        <v>43788</v>
      </c>
      <c r="D17" s="41">
        <f t="shared" si="0"/>
        <v>43970</v>
      </c>
      <c r="E17" s="56">
        <f t="shared" si="2"/>
        <v>2.2000000000000002E-2</v>
      </c>
    </row>
    <row r="18" spans="2:5" ht="22.5" customHeight="1" x14ac:dyDescent="0.25">
      <c r="B18" s="40" t="s">
        <v>27</v>
      </c>
      <c r="C18" s="41">
        <f t="shared" si="1"/>
        <v>43970</v>
      </c>
      <c r="D18" s="41">
        <f t="shared" si="0"/>
        <v>44154</v>
      </c>
      <c r="E18" s="56">
        <f t="shared" si="2"/>
        <v>2.2000000000000002E-2</v>
      </c>
    </row>
    <row r="19" spans="2:5" ht="22.5" customHeight="1" x14ac:dyDescent="0.25">
      <c r="B19" s="42" t="s">
        <v>28</v>
      </c>
      <c r="C19" s="43">
        <f t="shared" si="1"/>
        <v>44154</v>
      </c>
      <c r="D19" s="43">
        <f t="shared" si="0"/>
        <v>44335</v>
      </c>
      <c r="E19" s="21">
        <f t="shared" si="2"/>
        <v>2.2000000000000002E-2</v>
      </c>
    </row>
    <row r="20" spans="2:5" ht="15" customHeight="1" x14ac:dyDescent="0.25">
      <c r="B20" s="78" t="s">
        <v>44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43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:E2"/>
    <mergeCell ref="B4:E4"/>
    <mergeCell ref="B5:E5"/>
    <mergeCell ref="B7:E7"/>
    <mergeCell ref="B23:E25"/>
    <mergeCell ref="B20:E22"/>
  </mergeCells>
  <printOptions horizontalCentered="1"/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5"/>
  <sheetViews>
    <sheetView topLeftCell="A4" zoomScaleNormal="100" workbookViewId="0">
      <selection activeCell="I15" sqref="I15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45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46</v>
      </c>
      <c r="C4" s="73"/>
      <c r="D4" s="73"/>
      <c r="E4" s="74"/>
    </row>
    <row r="5" spans="2:5" x14ac:dyDescent="0.25">
      <c r="B5" s="72" t="s">
        <v>47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42594</v>
      </c>
      <c r="D10" s="39">
        <f>+EDATE(C10,6)</f>
        <v>42778</v>
      </c>
      <c r="E10" s="33">
        <v>2.0500000000000001E-2</v>
      </c>
    </row>
    <row r="11" spans="2:5" ht="22.5" customHeight="1" x14ac:dyDescent="0.25">
      <c r="B11" s="40" t="s">
        <v>20</v>
      </c>
      <c r="C11" s="41">
        <f>EDATE(C10,6)</f>
        <v>42778</v>
      </c>
      <c r="D11" s="41">
        <f t="shared" ref="D11:D19" si="0">+EDATE(C11,6)</f>
        <v>42959</v>
      </c>
      <c r="E11" s="54">
        <v>2.0500000000000001E-2</v>
      </c>
    </row>
    <row r="12" spans="2:5" ht="22.5" customHeight="1" x14ac:dyDescent="0.25">
      <c r="B12" s="40" t="s">
        <v>21</v>
      </c>
      <c r="C12" s="41">
        <f t="shared" ref="C12:C19" si="1">EDATE(C11,6)</f>
        <v>42959</v>
      </c>
      <c r="D12" s="41">
        <f t="shared" si="0"/>
        <v>43143</v>
      </c>
      <c r="E12" s="54">
        <v>2.0500000000000001E-2</v>
      </c>
    </row>
    <row r="13" spans="2:5" ht="22.5" customHeight="1" x14ac:dyDescent="0.25">
      <c r="B13" s="40" t="s">
        <v>22</v>
      </c>
      <c r="C13" s="41">
        <f t="shared" si="1"/>
        <v>43143</v>
      </c>
      <c r="D13" s="41">
        <f t="shared" si="0"/>
        <v>43324</v>
      </c>
      <c r="E13" s="54">
        <v>2.0500000000000001E-2</v>
      </c>
    </row>
    <row r="14" spans="2:5" ht="22.5" customHeight="1" x14ac:dyDescent="0.25">
      <c r="B14" s="40" t="s">
        <v>23</v>
      </c>
      <c r="C14" s="41">
        <f t="shared" si="1"/>
        <v>43324</v>
      </c>
      <c r="D14" s="41">
        <f t="shared" si="0"/>
        <v>43508</v>
      </c>
      <c r="E14" s="54">
        <v>2.0500000000000001E-2</v>
      </c>
    </row>
    <row r="15" spans="2:5" ht="22.5" customHeight="1" x14ac:dyDescent="0.25">
      <c r="B15" s="40" t="s">
        <v>24</v>
      </c>
      <c r="C15" s="41">
        <f t="shared" si="1"/>
        <v>43508</v>
      </c>
      <c r="D15" s="41">
        <f t="shared" si="0"/>
        <v>43689</v>
      </c>
      <c r="E15" s="54">
        <v>2.0500000000000001E-2</v>
      </c>
    </row>
    <row r="16" spans="2:5" ht="22.5" customHeight="1" x14ac:dyDescent="0.25">
      <c r="B16" s="40" t="s">
        <v>25</v>
      </c>
      <c r="C16" s="41">
        <f t="shared" si="1"/>
        <v>43689</v>
      </c>
      <c r="D16" s="41">
        <f t="shared" si="0"/>
        <v>43873</v>
      </c>
      <c r="E16" s="54">
        <v>2.0500000000000001E-2</v>
      </c>
    </row>
    <row r="17" spans="2:5" ht="22.5" customHeight="1" x14ac:dyDescent="0.25">
      <c r="B17" s="40" t="s">
        <v>26</v>
      </c>
      <c r="C17" s="41">
        <f t="shared" si="1"/>
        <v>43873</v>
      </c>
      <c r="D17" s="41">
        <f t="shared" si="0"/>
        <v>44055</v>
      </c>
      <c r="E17" s="54">
        <v>2.0500000000000001E-2</v>
      </c>
    </row>
    <row r="18" spans="2:5" ht="22.5" customHeight="1" x14ac:dyDescent="0.25">
      <c r="B18" s="40" t="s">
        <v>27</v>
      </c>
      <c r="C18" s="41">
        <f t="shared" si="1"/>
        <v>44055</v>
      </c>
      <c r="D18" s="41">
        <f t="shared" si="0"/>
        <v>44239</v>
      </c>
      <c r="E18" s="54">
        <v>2.0500000000000001E-2</v>
      </c>
    </row>
    <row r="19" spans="2:5" ht="22.5" customHeight="1" x14ac:dyDescent="0.25">
      <c r="B19" s="42" t="s">
        <v>28</v>
      </c>
      <c r="C19" s="43">
        <f t="shared" si="1"/>
        <v>44239</v>
      </c>
      <c r="D19" s="43">
        <f t="shared" si="0"/>
        <v>44420</v>
      </c>
      <c r="E19" s="53">
        <v>2.0500000000000001E-2</v>
      </c>
    </row>
    <row r="20" spans="2:5" ht="15" customHeight="1" x14ac:dyDescent="0.25">
      <c r="B20" s="78" t="s">
        <v>48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49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3:E25"/>
    <mergeCell ref="B2:E2"/>
    <mergeCell ref="B4:E4"/>
    <mergeCell ref="B5:E5"/>
    <mergeCell ref="B7:E7"/>
    <mergeCell ref="B20:E22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5"/>
  <sheetViews>
    <sheetView topLeftCell="A4" zoomScaleNormal="100" workbookViewId="0">
      <selection activeCell="C37" sqref="C37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50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51</v>
      </c>
      <c r="C4" s="73"/>
      <c r="D4" s="73"/>
      <c r="E4" s="74"/>
    </row>
    <row r="5" spans="2:5" x14ac:dyDescent="0.25">
      <c r="B5" s="72" t="s">
        <v>52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42704</v>
      </c>
      <c r="D10" s="39">
        <f>+EDATE(C10,6)</f>
        <v>42885</v>
      </c>
      <c r="E10" s="55">
        <v>0.02</v>
      </c>
    </row>
    <row r="11" spans="2:5" ht="22.5" customHeight="1" x14ac:dyDescent="0.25">
      <c r="B11" s="40" t="s">
        <v>20</v>
      </c>
      <c r="C11" s="41">
        <f>EDATE(C10,6)</f>
        <v>42885</v>
      </c>
      <c r="D11" s="41">
        <f t="shared" ref="D11:D19" si="0">+EDATE(C11,6)</f>
        <v>43069</v>
      </c>
      <c r="E11" s="56">
        <v>0.02</v>
      </c>
    </row>
    <row r="12" spans="2:5" ht="22.5" customHeight="1" x14ac:dyDescent="0.25">
      <c r="B12" s="40" t="s">
        <v>21</v>
      </c>
      <c r="C12" s="41">
        <f t="shared" ref="C12:C19" si="1">EDATE(C11,6)</f>
        <v>43069</v>
      </c>
      <c r="D12" s="41">
        <f t="shared" si="0"/>
        <v>43250</v>
      </c>
      <c r="E12" s="56">
        <v>0.02</v>
      </c>
    </row>
    <row r="13" spans="2:5" ht="22.5" customHeight="1" x14ac:dyDescent="0.25">
      <c r="B13" s="40" t="s">
        <v>22</v>
      </c>
      <c r="C13" s="41">
        <f t="shared" si="1"/>
        <v>43250</v>
      </c>
      <c r="D13" s="41">
        <f t="shared" si="0"/>
        <v>43434</v>
      </c>
      <c r="E13" s="56">
        <v>0.02</v>
      </c>
    </row>
    <row r="14" spans="2:5" ht="22.5" customHeight="1" x14ac:dyDescent="0.25">
      <c r="B14" s="40" t="s">
        <v>23</v>
      </c>
      <c r="C14" s="41">
        <f t="shared" si="1"/>
        <v>43434</v>
      </c>
      <c r="D14" s="41">
        <f t="shared" si="0"/>
        <v>43615</v>
      </c>
      <c r="E14" s="56">
        <v>0.02</v>
      </c>
    </row>
    <row r="15" spans="2:5" ht="22.5" customHeight="1" x14ac:dyDescent="0.25">
      <c r="B15" s="40" t="s">
        <v>24</v>
      </c>
      <c r="C15" s="41">
        <f t="shared" si="1"/>
        <v>43615</v>
      </c>
      <c r="D15" s="41">
        <f t="shared" si="0"/>
        <v>43799</v>
      </c>
      <c r="E15" s="56">
        <v>0.02</v>
      </c>
    </row>
    <row r="16" spans="2:5" ht="22.5" customHeight="1" x14ac:dyDescent="0.25">
      <c r="B16" s="40" t="s">
        <v>25</v>
      </c>
      <c r="C16" s="41">
        <f t="shared" si="1"/>
        <v>43799</v>
      </c>
      <c r="D16" s="41">
        <f t="shared" si="0"/>
        <v>43981</v>
      </c>
      <c r="E16" s="56">
        <v>0.02</v>
      </c>
    </row>
    <row r="17" spans="2:5" ht="22.5" customHeight="1" x14ac:dyDescent="0.25">
      <c r="B17" s="40" t="s">
        <v>26</v>
      </c>
      <c r="C17" s="41">
        <f t="shared" si="1"/>
        <v>43981</v>
      </c>
      <c r="D17" s="41">
        <f t="shared" si="0"/>
        <v>44165</v>
      </c>
      <c r="E17" s="56">
        <v>0.02</v>
      </c>
    </row>
    <row r="18" spans="2:5" ht="22.5" customHeight="1" x14ac:dyDescent="0.25">
      <c r="B18" s="40" t="s">
        <v>27</v>
      </c>
      <c r="C18" s="41">
        <f t="shared" si="1"/>
        <v>44165</v>
      </c>
      <c r="D18" s="41">
        <f t="shared" si="0"/>
        <v>44346</v>
      </c>
      <c r="E18" s="56">
        <v>0.02</v>
      </c>
    </row>
    <row r="19" spans="2:5" ht="22.5" customHeight="1" x14ac:dyDescent="0.25">
      <c r="B19" s="42" t="s">
        <v>28</v>
      </c>
      <c r="C19" s="43">
        <f t="shared" si="1"/>
        <v>44346</v>
      </c>
      <c r="D19" s="43">
        <f t="shared" si="0"/>
        <v>44530</v>
      </c>
      <c r="E19" s="21">
        <v>0.02</v>
      </c>
    </row>
    <row r="20" spans="2:5" ht="15" customHeight="1" x14ac:dyDescent="0.25">
      <c r="B20" s="78" t="s">
        <v>53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54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3:E25"/>
    <mergeCell ref="B2:E2"/>
    <mergeCell ref="B4:E4"/>
    <mergeCell ref="B5:E5"/>
    <mergeCell ref="B7:E7"/>
    <mergeCell ref="B20:E22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5"/>
  <sheetViews>
    <sheetView topLeftCell="A4" zoomScaleNormal="100" workbookViewId="0">
      <selection activeCell="H19" sqref="H19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60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56</v>
      </c>
      <c r="C4" s="73"/>
      <c r="D4" s="73"/>
      <c r="E4" s="74"/>
    </row>
    <row r="5" spans="2:5" x14ac:dyDescent="0.25">
      <c r="B5" s="72" t="s">
        <v>57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42837</v>
      </c>
      <c r="D10" s="39">
        <f>+EDATE(C10,6)</f>
        <v>43020</v>
      </c>
      <c r="E10" s="33">
        <v>1.9E-2</v>
      </c>
    </row>
    <row r="11" spans="2:5" ht="22.5" customHeight="1" x14ac:dyDescent="0.25">
      <c r="B11" s="40" t="s">
        <v>20</v>
      </c>
      <c r="C11" s="41">
        <f>EDATE(C10,6)</f>
        <v>43020</v>
      </c>
      <c r="D11" s="41">
        <f t="shared" ref="D11:D19" si="0">+EDATE(C11,6)</f>
        <v>43202</v>
      </c>
      <c r="E11" s="54">
        <v>1.9E-2</v>
      </c>
    </row>
    <row r="12" spans="2:5" ht="22.5" customHeight="1" x14ac:dyDescent="0.25">
      <c r="B12" s="40" t="s">
        <v>21</v>
      </c>
      <c r="C12" s="41">
        <f t="shared" ref="C12:C19" si="1">EDATE(C11,6)</f>
        <v>43202</v>
      </c>
      <c r="D12" s="41">
        <f t="shared" si="0"/>
        <v>43385</v>
      </c>
      <c r="E12" s="54">
        <v>1.9E-2</v>
      </c>
    </row>
    <row r="13" spans="2:5" ht="22.5" customHeight="1" x14ac:dyDescent="0.25">
      <c r="B13" s="40" t="s">
        <v>22</v>
      </c>
      <c r="C13" s="41">
        <f t="shared" si="1"/>
        <v>43385</v>
      </c>
      <c r="D13" s="41">
        <f t="shared" si="0"/>
        <v>43567</v>
      </c>
      <c r="E13" s="54">
        <v>1.9E-2</v>
      </c>
    </row>
    <row r="14" spans="2:5" ht="22.5" customHeight="1" x14ac:dyDescent="0.25">
      <c r="B14" s="40" t="s">
        <v>23</v>
      </c>
      <c r="C14" s="41">
        <f t="shared" si="1"/>
        <v>43567</v>
      </c>
      <c r="D14" s="41">
        <f t="shared" si="0"/>
        <v>43750</v>
      </c>
      <c r="E14" s="54">
        <v>1.9E-2</v>
      </c>
    </row>
    <row r="15" spans="2:5" ht="22.5" customHeight="1" x14ac:dyDescent="0.25">
      <c r="B15" s="40" t="s">
        <v>24</v>
      </c>
      <c r="C15" s="41">
        <f t="shared" si="1"/>
        <v>43750</v>
      </c>
      <c r="D15" s="41">
        <f t="shared" si="0"/>
        <v>43933</v>
      </c>
      <c r="E15" s="54">
        <v>1.9E-2</v>
      </c>
    </row>
    <row r="16" spans="2:5" ht="22.5" customHeight="1" x14ac:dyDescent="0.25">
      <c r="B16" s="40" t="s">
        <v>25</v>
      </c>
      <c r="C16" s="41">
        <f t="shared" si="1"/>
        <v>43933</v>
      </c>
      <c r="D16" s="41">
        <f t="shared" si="0"/>
        <v>44116</v>
      </c>
      <c r="E16" s="54">
        <v>1.9E-2</v>
      </c>
    </row>
    <row r="17" spans="2:5" ht="22.5" customHeight="1" x14ac:dyDescent="0.25">
      <c r="B17" s="40" t="s">
        <v>26</v>
      </c>
      <c r="C17" s="41">
        <f t="shared" si="1"/>
        <v>44116</v>
      </c>
      <c r="D17" s="41">
        <f t="shared" si="0"/>
        <v>44298</v>
      </c>
      <c r="E17" s="54">
        <v>1.9E-2</v>
      </c>
    </row>
    <row r="18" spans="2:5" ht="22.5" customHeight="1" x14ac:dyDescent="0.25">
      <c r="B18" s="40" t="s">
        <v>27</v>
      </c>
      <c r="C18" s="41">
        <f t="shared" si="1"/>
        <v>44298</v>
      </c>
      <c r="D18" s="41">
        <f t="shared" si="0"/>
        <v>44481</v>
      </c>
      <c r="E18" s="54">
        <v>1.9E-2</v>
      </c>
    </row>
    <row r="19" spans="2:5" ht="22.5" customHeight="1" x14ac:dyDescent="0.25">
      <c r="B19" s="42" t="s">
        <v>28</v>
      </c>
      <c r="C19" s="43">
        <f t="shared" si="1"/>
        <v>44481</v>
      </c>
      <c r="D19" s="43">
        <f t="shared" si="0"/>
        <v>44663</v>
      </c>
      <c r="E19" s="53">
        <v>1.9E-2</v>
      </c>
    </row>
    <row r="20" spans="2:5" ht="15" customHeight="1" x14ac:dyDescent="0.25">
      <c r="B20" s="78" t="s">
        <v>58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59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3:E25"/>
    <mergeCell ref="B2:E2"/>
    <mergeCell ref="B4:E4"/>
    <mergeCell ref="B5:E5"/>
    <mergeCell ref="B7:E7"/>
    <mergeCell ref="B20:E22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25"/>
  <sheetViews>
    <sheetView topLeftCell="A10" zoomScaleNormal="100" workbookViewId="0">
      <selection activeCell="I15" sqref="I15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61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62</v>
      </c>
      <c r="C4" s="73"/>
      <c r="D4" s="73"/>
      <c r="E4" s="74"/>
    </row>
    <row r="5" spans="2:5" x14ac:dyDescent="0.25">
      <c r="B5" s="72" t="s">
        <v>63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42949</v>
      </c>
      <c r="D10" s="39">
        <f>+EDATE(C10,6)</f>
        <v>43133</v>
      </c>
      <c r="E10" s="55">
        <v>1.6E-2</v>
      </c>
    </row>
    <row r="11" spans="2:5" ht="22.5" customHeight="1" x14ac:dyDescent="0.25">
      <c r="B11" s="40" t="s">
        <v>20</v>
      </c>
      <c r="C11" s="41">
        <f>EDATE(C10,6)</f>
        <v>43133</v>
      </c>
      <c r="D11" s="41">
        <f t="shared" ref="D11:D19" si="0">+EDATE(C11,6)</f>
        <v>43314</v>
      </c>
      <c r="E11" s="56">
        <v>1.6E-2</v>
      </c>
    </row>
    <row r="12" spans="2:5" ht="22.5" customHeight="1" x14ac:dyDescent="0.25">
      <c r="B12" s="40" t="s">
        <v>21</v>
      </c>
      <c r="C12" s="41">
        <f t="shared" ref="C12:C19" si="1">EDATE(C11,6)</f>
        <v>43314</v>
      </c>
      <c r="D12" s="41">
        <f t="shared" si="0"/>
        <v>43498</v>
      </c>
      <c r="E12" s="56">
        <v>1.6E-2</v>
      </c>
    </row>
    <row r="13" spans="2:5" ht="22.5" customHeight="1" x14ac:dyDescent="0.25">
      <c r="B13" s="40" t="s">
        <v>22</v>
      </c>
      <c r="C13" s="41">
        <f t="shared" si="1"/>
        <v>43498</v>
      </c>
      <c r="D13" s="41">
        <f t="shared" si="0"/>
        <v>43679</v>
      </c>
      <c r="E13" s="56">
        <v>1.6E-2</v>
      </c>
    </row>
    <row r="14" spans="2:5" ht="22.5" customHeight="1" x14ac:dyDescent="0.25">
      <c r="B14" s="40" t="s">
        <v>23</v>
      </c>
      <c r="C14" s="41">
        <f t="shared" si="1"/>
        <v>43679</v>
      </c>
      <c r="D14" s="41">
        <f t="shared" si="0"/>
        <v>43863</v>
      </c>
      <c r="E14" s="56">
        <v>1.6E-2</v>
      </c>
    </row>
    <row r="15" spans="2:5" ht="22.5" customHeight="1" x14ac:dyDescent="0.25">
      <c r="B15" s="40" t="s">
        <v>24</v>
      </c>
      <c r="C15" s="41">
        <f t="shared" si="1"/>
        <v>43863</v>
      </c>
      <c r="D15" s="41">
        <f t="shared" si="0"/>
        <v>44045</v>
      </c>
      <c r="E15" s="56">
        <v>1.6E-2</v>
      </c>
    </row>
    <row r="16" spans="2:5" ht="22.5" customHeight="1" x14ac:dyDescent="0.25">
      <c r="B16" s="40" t="s">
        <v>25</v>
      </c>
      <c r="C16" s="41">
        <f t="shared" si="1"/>
        <v>44045</v>
      </c>
      <c r="D16" s="41">
        <f t="shared" si="0"/>
        <v>44229</v>
      </c>
      <c r="E16" s="56">
        <v>1.6E-2</v>
      </c>
    </row>
    <row r="17" spans="2:5" ht="22.5" customHeight="1" x14ac:dyDescent="0.25">
      <c r="B17" s="40" t="s">
        <v>26</v>
      </c>
      <c r="C17" s="41">
        <f t="shared" si="1"/>
        <v>44229</v>
      </c>
      <c r="D17" s="41">
        <f t="shared" si="0"/>
        <v>44410</v>
      </c>
      <c r="E17" s="56">
        <v>1.6E-2</v>
      </c>
    </row>
    <row r="18" spans="2:5" ht="22.5" customHeight="1" x14ac:dyDescent="0.25">
      <c r="B18" s="40" t="s">
        <v>27</v>
      </c>
      <c r="C18" s="41">
        <f t="shared" si="1"/>
        <v>44410</v>
      </c>
      <c r="D18" s="41">
        <f t="shared" si="0"/>
        <v>44594</v>
      </c>
      <c r="E18" s="56">
        <v>1.6E-2</v>
      </c>
    </row>
    <row r="19" spans="2:5" ht="22.5" customHeight="1" x14ac:dyDescent="0.25">
      <c r="B19" s="42" t="s">
        <v>28</v>
      </c>
      <c r="C19" s="43">
        <f t="shared" si="1"/>
        <v>44594</v>
      </c>
      <c r="D19" s="43">
        <f t="shared" si="0"/>
        <v>44775</v>
      </c>
      <c r="E19" s="21">
        <v>1.6E-2</v>
      </c>
    </row>
    <row r="20" spans="2:5" ht="15" customHeight="1" x14ac:dyDescent="0.25">
      <c r="B20" s="78" t="s">
        <v>64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65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3:E25"/>
    <mergeCell ref="B2:E2"/>
    <mergeCell ref="B4:E4"/>
    <mergeCell ref="B5:E5"/>
    <mergeCell ref="B7:E7"/>
    <mergeCell ref="B20:E22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5"/>
  <sheetViews>
    <sheetView zoomScaleNormal="100" workbookViewId="0">
      <selection activeCell="E19" sqref="E19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66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67</v>
      </c>
      <c r="C4" s="73"/>
      <c r="D4" s="73"/>
      <c r="E4" s="74"/>
    </row>
    <row r="5" spans="2:5" x14ac:dyDescent="0.25">
      <c r="B5" s="72" t="s">
        <v>68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43074</v>
      </c>
      <c r="D10" s="39">
        <f>+EDATE(C10,6)</f>
        <v>43256</v>
      </c>
      <c r="E10" s="33">
        <v>1.0999999999999999E-2</v>
      </c>
    </row>
    <row r="11" spans="2:5" ht="22.5" customHeight="1" x14ac:dyDescent="0.25">
      <c r="B11" s="40" t="s">
        <v>20</v>
      </c>
      <c r="C11" s="41">
        <f>EDATE(C10,6)</f>
        <v>43256</v>
      </c>
      <c r="D11" s="41">
        <f t="shared" ref="D11:D19" si="0">+EDATE(C11,6)</f>
        <v>43439</v>
      </c>
      <c r="E11" s="56">
        <v>1.0999999999999999E-2</v>
      </c>
    </row>
    <row r="12" spans="2:5" ht="22.5" customHeight="1" x14ac:dyDescent="0.25">
      <c r="B12" s="40" t="s">
        <v>21</v>
      </c>
      <c r="C12" s="41">
        <f t="shared" ref="C12:C19" si="1">EDATE(C11,6)</f>
        <v>43439</v>
      </c>
      <c r="D12" s="41">
        <f t="shared" si="0"/>
        <v>43621</v>
      </c>
      <c r="E12" s="56">
        <v>1.0999999999999999E-2</v>
      </c>
    </row>
    <row r="13" spans="2:5" ht="22.5" customHeight="1" x14ac:dyDescent="0.25">
      <c r="B13" s="40" t="s">
        <v>22</v>
      </c>
      <c r="C13" s="41">
        <f t="shared" si="1"/>
        <v>43621</v>
      </c>
      <c r="D13" s="41">
        <f t="shared" si="0"/>
        <v>43804</v>
      </c>
      <c r="E13" s="56">
        <v>1.0999999999999999E-2</v>
      </c>
    </row>
    <row r="14" spans="2:5" ht="22.5" customHeight="1" x14ac:dyDescent="0.25">
      <c r="B14" s="40" t="s">
        <v>23</v>
      </c>
      <c r="C14" s="41">
        <f t="shared" si="1"/>
        <v>43804</v>
      </c>
      <c r="D14" s="41">
        <f t="shared" si="0"/>
        <v>43987</v>
      </c>
      <c r="E14" s="56">
        <v>1.0999999999999999E-2</v>
      </c>
    </row>
    <row r="15" spans="2:5" ht="22.5" customHeight="1" x14ac:dyDescent="0.25">
      <c r="B15" s="40" t="s">
        <v>24</v>
      </c>
      <c r="C15" s="41">
        <f t="shared" si="1"/>
        <v>43987</v>
      </c>
      <c r="D15" s="41">
        <f t="shared" si="0"/>
        <v>44170</v>
      </c>
      <c r="E15" s="56">
        <v>1.0999999999999999E-2</v>
      </c>
    </row>
    <row r="16" spans="2:5" ht="22.5" customHeight="1" x14ac:dyDescent="0.25">
      <c r="B16" s="40" t="s">
        <v>25</v>
      </c>
      <c r="C16" s="41">
        <f t="shared" si="1"/>
        <v>44170</v>
      </c>
      <c r="D16" s="41">
        <f t="shared" si="0"/>
        <v>44352</v>
      </c>
      <c r="E16" s="56">
        <v>1.0999999999999999E-2</v>
      </c>
    </row>
    <row r="17" spans="2:5" ht="22.5" customHeight="1" x14ac:dyDescent="0.25">
      <c r="B17" s="40" t="s">
        <v>26</v>
      </c>
      <c r="C17" s="41">
        <f t="shared" si="1"/>
        <v>44352</v>
      </c>
      <c r="D17" s="41">
        <f t="shared" si="0"/>
        <v>44535</v>
      </c>
      <c r="E17" s="56">
        <v>1.0999999999999999E-2</v>
      </c>
    </row>
    <row r="18" spans="2:5" ht="22.5" customHeight="1" x14ac:dyDescent="0.25">
      <c r="B18" s="40" t="s">
        <v>27</v>
      </c>
      <c r="C18" s="41">
        <f t="shared" si="1"/>
        <v>44535</v>
      </c>
      <c r="D18" s="41">
        <f t="shared" si="0"/>
        <v>44717</v>
      </c>
      <c r="E18" s="56">
        <v>1.0999999999999999E-2</v>
      </c>
    </row>
    <row r="19" spans="2:5" ht="22.5" customHeight="1" x14ac:dyDescent="0.25">
      <c r="B19" s="42" t="s">
        <v>28</v>
      </c>
      <c r="C19" s="43">
        <f t="shared" si="1"/>
        <v>44717</v>
      </c>
      <c r="D19" s="43">
        <f t="shared" si="0"/>
        <v>44900</v>
      </c>
      <c r="E19" s="58">
        <v>1.0999999999999999E-2</v>
      </c>
    </row>
    <row r="20" spans="2:5" ht="15" customHeight="1" x14ac:dyDescent="0.25">
      <c r="B20" s="78" t="s">
        <v>69</v>
      </c>
      <c r="C20" s="79"/>
      <c r="D20" s="79"/>
      <c r="E20" s="80"/>
    </row>
    <row r="21" spans="2:5" x14ac:dyDescent="0.25">
      <c r="B21" s="63"/>
      <c r="C21" s="64"/>
      <c r="D21" s="64"/>
      <c r="E21" s="65"/>
    </row>
    <row r="22" spans="2:5" x14ac:dyDescent="0.25">
      <c r="B22" s="63"/>
      <c r="C22" s="64"/>
      <c r="D22" s="64"/>
      <c r="E22" s="65"/>
    </row>
    <row r="23" spans="2:5" x14ac:dyDescent="0.25">
      <c r="B23" s="63" t="s">
        <v>70</v>
      </c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6"/>
      <c r="C25" s="67"/>
      <c r="D25" s="67"/>
      <c r="E25" s="68"/>
    </row>
  </sheetData>
  <mergeCells count="6">
    <mergeCell ref="B23:E25"/>
    <mergeCell ref="B2:E2"/>
    <mergeCell ref="B4:E4"/>
    <mergeCell ref="B5:E5"/>
    <mergeCell ref="B7:E7"/>
    <mergeCell ref="B20:E22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7297-FFAE-4C55-AC2C-2C4EBFB77353}">
  <dimension ref="B2:E29"/>
  <sheetViews>
    <sheetView showGridLines="0" zoomScale="85" zoomScaleNormal="85" workbookViewId="0">
      <selection activeCell="E11" sqref="E11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71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72</v>
      </c>
      <c r="C4" s="73"/>
      <c r="D4" s="73"/>
      <c r="E4" s="74"/>
    </row>
    <row r="5" spans="2:5" x14ac:dyDescent="0.25">
      <c r="B5" s="72" t="s">
        <v>73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38" t="s">
        <v>19</v>
      </c>
      <c r="C10" s="39">
        <v>43304</v>
      </c>
      <c r="D10" s="39">
        <f>+EDATE(C10,6)</f>
        <v>43488</v>
      </c>
      <c r="E10" s="55">
        <v>0.01</v>
      </c>
    </row>
    <row r="11" spans="2:5" ht="22.5" customHeight="1" x14ac:dyDescent="0.25">
      <c r="B11" s="40" t="s">
        <v>20</v>
      </c>
      <c r="C11" s="41">
        <f>EDATE(C10,6)</f>
        <v>43488</v>
      </c>
      <c r="D11" s="41">
        <f t="shared" ref="D11:D23" si="0">+EDATE(C11,6)</f>
        <v>43669</v>
      </c>
      <c r="E11" s="56">
        <v>0.01</v>
      </c>
    </row>
    <row r="12" spans="2:5" ht="22.5" customHeight="1" x14ac:dyDescent="0.25">
      <c r="B12" s="40" t="s">
        <v>21</v>
      </c>
      <c r="C12" s="41">
        <f t="shared" ref="C12:C23" si="1">EDATE(C11,6)</f>
        <v>43669</v>
      </c>
      <c r="D12" s="41">
        <f t="shared" si="0"/>
        <v>43853</v>
      </c>
      <c r="E12" s="56">
        <v>0.01</v>
      </c>
    </row>
    <row r="13" spans="2:5" ht="22.5" customHeight="1" x14ac:dyDescent="0.25">
      <c r="B13" s="40" t="s">
        <v>22</v>
      </c>
      <c r="C13" s="41">
        <f t="shared" si="1"/>
        <v>43853</v>
      </c>
      <c r="D13" s="41">
        <f t="shared" si="0"/>
        <v>44035</v>
      </c>
      <c r="E13" s="56">
        <v>0.01</v>
      </c>
    </row>
    <row r="14" spans="2:5" ht="22.5" customHeight="1" x14ac:dyDescent="0.25">
      <c r="B14" s="40" t="s">
        <v>23</v>
      </c>
      <c r="C14" s="41">
        <f t="shared" si="1"/>
        <v>44035</v>
      </c>
      <c r="D14" s="41">
        <f t="shared" si="0"/>
        <v>44219</v>
      </c>
      <c r="E14" s="56">
        <v>0.01</v>
      </c>
    </row>
    <row r="15" spans="2:5" ht="22.5" customHeight="1" x14ac:dyDescent="0.25">
      <c r="B15" s="40" t="s">
        <v>24</v>
      </c>
      <c r="C15" s="41">
        <f t="shared" si="1"/>
        <v>44219</v>
      </c>
      <c r="D15" s="41">
        <f t="shared" si="0"/>
        <v>44400</v>
      </c>
      <c r="E15" s="57">
        <v>0.01</v>
      </c>
    </row>
    <row r="16" spans="2:5" ht="22.5" customHeight="1" x14ac:dyDescent="0.25">
      <c r="B16" s="40" t="s">
        <v>25</v>
      </c>
      <c r="C16" s="41">
        <f t="shared" si="1"/>
        <v>44400</v>
      </c>
      <c r="D16" s="41">
        <f t="shared" si="0"/>
        <v>44584</v>
      </c>
      <c r="E16" s="54">
        <v>0.01</v>
      </c>
    </row>
    <row r="17" spans="2:5" ht="22.5" customHeight="1" x14ac:dyDescent="0.25">
      <c r="B17" s="40" t="s">
        <v>26</v>
      </c>
      <c r="C17" s="41">
        <f t="shared" si="1"/>
        <v>44584</v>
      </c>
      <c r="D17" s="41">
        <f t="shared" si="0"/>
        <v>44765</v>
      </c>
      <c r="E17" s="54">
        <v>0.01</v>
      </c>
    </row>
    <row r="18" spans="2:5" ht="22.5" customHeight="1" x14ac:dyDescent="0.25">
      <c r="B18" s="40" t="s">
        <v>27</v>
      </c>
      <c r="C18" s="41">
        <f t="shared" si="1"/>
        <v>44765</v>
      </c>
      <c r="D18" s="41">
        <f t="shared" si="0"/>
        <v>44949</v>
      </c>
      <c r="E18" s="59">
        <f>+E17+0.632%</f>
        <v>1.6320000000000001E-2</v>
      </c>
    </row>
    <row r="19" spans="2:5" ht="22.5" customHeight="1" x14ac:dyDescent="0.25">
      <c r="B19" s="40" t="s">
        <v>28</v>
      </c>
      <c r="C19" s="41">
        <f t="shared" si="1"/>
        <v>44949</v>
      </c>
      <c r="D19" s="41">
        <f t="shared" si="0"/>
        <v>45130</v>
      </c>
      <c r="E19" s="60">
        <f>1%+2.857%</f>
        <v>3.857E-2</v>
      </c>
    </row>
    <row r="20" spans="2:5" ht="22.5" customHeight="1" x14ac:dyDescent="0.25">
      <c r="B20" s="40" t="s">
        <v>76</v>
      </c>
      <c r="C20" s="41">
        <f t="shared" si="1"/>
        <v>45130</v>
      </c>
      <c r="D20" s="41">
        <f t="shared" si="0"/>
        <v>45314</v>
      </c>
      <c r="E20" s="60">
        <f>1%+3.952%</f>
        <v>4.9520000000000002E-2</v>
      </c>
    </row>
    <row r="21" spans="2:5" ht="22.5" customHeight="1" x14ac:dyDescent="0.25">
      <c r="B21" s="40" t="s">
        <v>77</v>
      </c>
      <c r="C21" s="41">
        <f t="shared" si="1"/>
        <v>45314</v>
      </c>
      <c r="D21" s="41">
        <f t="shared" si="0"/>
        <v>45496</v>
      </c>
      <c r="E21" s="60">
        <f>1%+3.908%</f>
        <v>4.9079999999999999E-2</v>
      </c>
    </row>
    <row r="22" spans="2:5" ht="22.5" customHeight="1" x14ac:dyDescent="0.25">
      <c r="B22" s="40" t="s">
        <v>78</v>
      </c>
      <c r="C22" s="41">
        <f t="shared" si="1"/>
        <v>45496</v>
      </c>
      <c r="D22" s="41">
        <f t="shared" si="0"/>
        <v>45680</v>
      </c>
      <c r="E22" s="60">
        <v>4.6330000000000003E-2</v>
      </c>
    </row>
    <row r="23" spans="2:5" ht="22.5" customHeight="1" x14ac:dyDescent="0.25">
      <c r="B23" s="42" t="s">
        <v>79</v>
      </c>
      <c r="C23" s="43">
        <f t="shared" si="1"/>
        <v>45680</v>
      </c>
      <c r="D23" s="43">
        <f t="shared" si="0"/>
        <v>45861</v>
      </c>
      <c r="E23" s="61">
        <v>3.6060000000000002E-2</v>
      </c>
    </row>
    <row r="24" spans="2:5" ht="15" customHeight="1" x14ac:dyDescent="0.25">
      <c r="B24" s="78" t="s">
        <v>74</v>
      </c>
      <c r="C24" s="79"/>
      <c r="D24" s="79"/>
      <c r="E24" s="80"/>
    </row>
    <row r="25" spans="2:5" x14ac:dyDescent="0.25">
      <c r="B25" s="63"/>
      <c r="C25" s="64"/>
      <c r="D25" s="64"/>
      <c r="E25" s="65"/>
    </row>
    <row r="26" spans="2:5" x14ac:dyDescent="0.25">
      <c r="B26" s="63"/>
      <c r="C26" s="64"/>
      <c r="D26" s="64"/>
      <c r="E26" s="65"/>
    </row>
    <row r="27" spans="2:5" x14ac:dyDescent="0.25">
      <c r="B27" s="63" t="s">
        <v>75</v>
      </c>
      <c r="C27" s="64"/>
      <c r="D27" s="64"/>
      <c r="E27" s="65"/>
    </row>
    <row r="28" spans="2:5" x14ac:dyDescent="0.25">
      <c r="B28" s="63"/>
      <c r="C28" s="64"/>
      <c r="D28" s="64"/>
      <c r="E28" s="65"/>
    </row>
    <row r="29" spans="2:5" x14ac:dyDescent="0.25">
      <c r="B29" s="66"/>
      <c r="C29" s="67"/>
      <c r="D29" s="67"/>
      <c r="E29" s="68"/>
    </row>
  </sheetData>
  <mergeCells count="6">
    <mergeCell ref="B27:E29"/>
    <mergeCell ref="B2:E2"/>
    <mergeCell ref="B4:E4"/>
    <mergeCell ref="B5:E5"/>
    <mergeCell ref="B7:E7"/>
    <mergeCell ref="B24:E26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7"/>
  <sheetViews>
    <sheetView showGridLines="0" tabSelected="1" zoomScale="130" zoomScaleNormal="130" workbookViewId="0">
      <selection activeCell="E12" sqref="E12"/>
    </sheetView>
  </sheetViews>
  <sheetFormatPr defaultRowHeight="15" x14ac:dyDescent="0.25"/>
  <cols>
    <col min="2" max="5" width="25" customWidth="1"/>
  </cols>
  <sheetData>
    <row r="2" spans="2:5" ht="26.25" x14ac:dyDescent="0.25">
      <c r="B2" s="69" t="s">
        <v>80</v>
      </c>
      <c r="C2" s="70"/>
      <c r="D2" s="70"/>
      <c r="E2" s="71"/>
    </row>
    <row r="3" spans="2:5" ht="15.75" x14ac:dyDescent="0.25">
      <c r="B3" s="44"/>
      <c r="C3" s="3"/>
      <c r="D3" s="3"/>
      <c r="E3" s="45"/>
    </row>
    <row r="4" spans="2:5" x14ac:dyDescent="0.25">
      <c r="B4" s="72" t="s">
        <v>81</v>
      </c>
      <c r="C4" s="73"/>
      <c r="D4" s="73"/>
      <c r="E4" s="74"/>
    </row>
    <row r="5" spans="2:5" x14ac:dyDescent="0.25">
      <c r="B5" s="72" t="s">
        <v>82</v>
      </c>
      <c r="C5" s="73"/>
      <c r="D5" s="73"/>
      <c r="E5" s="74"/>
    </row>
    <row r="6" spans="2:5" x14ac:dyDescent="0.25">
      <c r="B6" s="46"/>
      <c r="C6" s="47"/>
      <c r="D6" s="47"/>
      <c r="E6" s="48"/>
    </row>
    <row r="7" spans="2:5" ht="22.5" customHeight="1" x14ac:dyDescent="0.25">
      <c r="B7" s="75" t="s">
        <v>37</v>
      </c>
      <c r="C7" s="76"/>
      <c r="D7" s="76"/>
      <c r="E7" s="77"/>
    </row>
    <row r="8" spans="2:5" ht="22.5" customHeight="1" x14ac:dyDescent="0.25">
      <c r="B8" s="52" t="s">
        <v>35</v>
      </c>
      <c r="C8" s="49" t="s">
        <v>55</v>
      </c>
      <c r="D8" s="49" t="s">
        <v>36</v>
      </c>
      <c r="E8" s="52" t="s">
        <v>38</v>
      </c>
    </row>
    <row r="9" spans="2:5" ht="16.5" customHeight="1" x14ac:dyDescent="0.25">
      <c r="B9" s="51"/>
      <c r="C9" s="50" t="s">
        <v>41</v>
      </c>
      <c r="D9" s="50" t="s">
        <v>42</v>
      </c>
      <c r="E9" s="51"/>
    </row>
    <row r="10" spans="2:5" ht="22.5" customHeight="1" x14ac:dyDescent="0.25">
      <c r="B10" s="40" t="s">
        <v>19</v>
      </c>
      <c r="C10" s="41">
        <f t="shared" ref="C10" si="0">DATE(YEAR(C11)-1,7,18)</f>
        <v>45856</v>
      </c>
      <c r="D10" s="41">
        <v>46040</v>
      </c>
      <c r="E10" s="59">
        <v>2.3189999999999999E-2</v>
      </c>
    </row>
    <row r="11" spans="2:5" ht="22.5" customHeight="1" x14ac:dyDescent="0.25">
      <c r="B11" s="40" t="s">
        <v>20</v>
      </c>
      <c r="C11" s="41">
        <f>+D10</f>
        <v>46040</v>
      </c>
      <c r="D11" s="41">
        <v>46221</v>
      </c>
      <c r="E11" s="59">
        <v>2.3910000000000001E-2</v>
      </c>
    </row>
    <row r="12" spans="2:5" ht="22.5" customHeight="1" x14ac:dyDescent="0.25">
      <c r="B12" s="40" t="s">
        <v>21</v>
      </c>
      <c r="C12" s="41">
        <f t="shared" ref="C12:C21" si="1">+D11</f>
        <v>46221</v>
      </c>
      <c r="D12" s="41">
        <v>46405</v>
      </c>
      <c r="E12" s="60">
        <v>2.6880000000000001E-2</v>
      </c>
    </row>
    <row r="13" spans="2:5" ht="22.5" customHeight="1" x14ac:dyDescent="0.25">
      <c r="B13" s="40" t="s">
        <v>22</v>
      </c>
      <c r="C13" s="41">
        <f t="shared" si="1"/>
        <v>46405</v>
      </c>
      <c r="D13" s="41">
        <v>46586</v>
      </c>
      <c r="E13" s="60"/>
    </row>
    <row r="14" spans="2:5" ht="22.5" customHeight="1" x14ac:dyDescent="0.25">
      <c r="B14" s="40" t="s">
        <v>23</v>
      </c>
      <c r="C14" s="41">
        <f t="shared" si="1"/>
        <v>46586</v>
      </c>
      <c r="D14" s="41">
        <v>46770</v>
      </c>
      <c r="E14" s="60"/>
    </row>
    <row r="15" spans="2:5" ht="22.5" customHeight="1" x14ac:dyDescent="0.25">
      <c r="B15" s="40" t="s">
        <v>24</v>
      </c>
      <c r="C15" s="41">
        <f t="shared" si="1"/>
        <v>46770</v>
      </c>
      <c r="D15" s="41">
        <v>46952</v>
      </c>
      <c r="E15" s="60"/>
    </row>
    <row r="16" spans="2:5" ht="22.5" customHeight="1" x14ac:dyDescent="0.25">
      <c r="B16" s="40" t="s">
        <v>25</v>
      </c>
      <c r="C16" s="41">
        <f t="shared" si="1"/>
        <v>46952</v>
      </c>
      <c r="D16" s="41">
        <v>47136</v>
      </c>
      <c r="E16" s="60"/>
    </row>
    <row r="17" spans="2:5" ht="22.5" customHeight="1" x14ac:dyDescent="0.25">
      <c r="B17" s="40" t="s">
        <v>26</v>
      </c>
      <c r="C17" s="41">
        <f t="shared" si="1"/>
        <v>47136</v>
      </c>
      <c r="D17" s="41">
        <v>47317</v>
      </c>
      <c r="E17" s="60"/>
    </row>
    <row r="18" spans="2:5" ht="22.5" customHeight="1" x14ac:dyDescent="0.25">
      <c r="B18" s="40" t="s">
        <v>27</v>
      </c>
      <c r="C18" s="41">
        <f t="shared" si="1"/>
        <v>47317</v>
      </c>
      <c r="D18" s="41">
        <v>47501</v>
      </c>
      <c r="E18" s="60"/>
    </row>
    <row r="19" spans="2:5" ht="22.5" customHeight="1" x14ac:dyDescent="0.25">
      <c r="B19" s="40" t="s">
        <v>28</v>
      </c>
      <c r="C19" s="41">
        <f t="shared" si="1"/>
        <v>47501</v>
      </c>
      <c r="D19" s="41">
        <v>47682</v>
      </c>
      <c r="E19" s="60"/>
    </row>
    <row r="20" spans="2:5" ht="22.5" customHeight="1" x14ac:dyDescent="0.25">
      <c r="B20" s="40" t="s">
        <v>76</v>
      </c>
      <c r="C20" s="41">
        <f t="shared" si="1"/>
        <v>47682</v>
      </c>
      <c r="D20" s="41">
        <v>47866</v>
      </c>
      <c r="E20" s="60"/>
    </row>
    <row r="21" spans="2:5" ht="22.5" customHeight="1" x14ac:dyDescent="0.25">
      <c r="B21" s="42" t="s">
        <v>77</v>
      </c>
      <c r="C21" s="43">
        <f t="shared" si="1"/>
        <v>47866</v>
      </c>
      <c r="D21" s="43">
        <v>48047</v>
      </c>
      <c r="E21" s="62"/>
    </row>
    <row r="22" spans="2:5" ht="15" customHeight="1" x14ac:dyDescent="0.25">
      <c r="B22" s="78" t="s">
        <v>83</v>
      </c>
      <c r="C22" s="79"/>
      <c r="D22" s="79"/>
      <c r="E22" s="80"/>
    </row>
    <row r="23" spans="2:5" x14ac:dyDescent="0.25">
      <c r="B23" s="63"/>
      <c r="C23" s="64"/>
      <c r="D23" s="64"/>
      <c r="E23" s="65"/>
    </row>
    <row r="24" spans="2:5" x14ac:dyDescent="0.25">
      <c r="B24" s="63"/>
      <c r="C24" s="64"/>
      <c r="D24" s="64"/>
      <c r="E24" s="65"/>
    </row>
    <row r="25" spans="2:5" x14ac:dyDescent="0.25">
      <c r="B25" s="63" t="s">
        <v>84</v>
      </c>
      <c r="C25" s="64"/>
      <c r="D25" s="64"/>
      <c r="E25" s="65"/>
    </row>
    <row r="26" spans="2:5" x14ac:dyDescent="0.25">
      <c r="B26" s="63"/>
      <c r="C26" s="64"/>
      <c r="D26" s="64"/>
      <c r="E26" s="65"/>
    </row>
    <row r="27" spans="2:5" x14ac:dyDescent="0.25">
      <c r="B27" s="66"/>
      <c r="C27" s="67"/>
      <c r="D27" s="67"/>
      <c r="E27" s="68"/>
    </row>
  </sheetData>
  <mergeCells count="6">
    <mergeCell ref="B25:E27"/>
    <mergeCell ref="B2:E2"/>
    <mergeCell ref="B4:E4"/>
    <mergeCell ref="B5:E5"/>
    <mergeCell ref="B7:E7"/>
    <mergeCell ref="B22:E24"/>
  </mergeCells>
  <pageMargins left="0.70866141732283472" right="0.70866141732283472" top="1.3385826771653544" bottom="0.74803149606299213" header="0.31496062992125984" footer="0.31496062992125984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Sheet1</vt:lpstr>
      <vt:lpstr>OTRV MAIO 2021</vt:lpstr>
      <vt:lpstr>OTRV AGOSTO 2021</vt:lpstr>
      <vt:lpstr>OTRV NOVEMBRO 2021</vt:lpstr>
      <vt:lpstr>OTRV Abril 2022</vt:lpstr>
      <vt:lpstr>OTRV Agosto 2022</vt:lpstr>
      <vt:lpstr>OTRV Dezembro 2022</vt:lpstr>
      <vt:lpstr>OTRV Julho 2025</vt:lpstr>
      <vt:lpstr>OTRV Julho 2031</vt:lpstr>
      <vt:lpstr>'OTRV Abril 2022'!Print_Area</vt:lpstr>
      <vt:lpstr>'OTRV AGOSTO 2021'!Print_Area</vt:lpstr>
      <vt:lpstr>'OTRV Agosto 2022'!Print_Area</vt:lpstr>
      <vt:lpstr>'OTRV Dezembro 2022'!Print_Area</vt:lpstr>
      <vt:lpstr>'OTRV Julho 2025'!Print_Area</vt:lpstr>
      <vt:lpstr>'OTRV Julho 2031'!Print_Area</vt:lpstr>
      <vt:lpstr>'OTRV MAIO 2021'!Print_Area</vt:lpstr>
      <vt:lpstr>'OTRV NOVEMBRO 2021'!Print_Area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nem-bloomberg</dc:creator>
  <cp:lastModifiedBy>Carlota Reis</cp:lastModifiedBy>
  <cp:lastPrinted>2024-07-25T15:00:46Z</cp:lastPrinted>
  <dcterms:created xsi:type="dcterms:W3CDTF">2016-12-28T13:07:18Z</dcterms:created>
  <dcterms:modified xsi:type="dcterms:W3CDTF">2026-07-17T14:44:18Z</dcterms:modified>
</cp:coreProperties>
</file>