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<sst xmlns="http://schemas.openxmlformats.org/spreadsheetml/2006/main" count="758" uniqueCount="150">
  <si>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</si>
  <si>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</si>
  <si>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</si>
  <si>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</si>
  <si>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</si>
  <si>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</si>
  <si>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</si>
  <si>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</si>
  <si>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</si>
  <si>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</si>
  <si>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</si>
  <si>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</si>
  <si>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</si>
  <si>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</si>
  <si>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</si>
  <si>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</si>
  <si>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</si>
  <si>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</si>
  <si>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</si>
  <si>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</si>
  <si>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</si>
  <si>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</si>
  <si>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</si>
  <si>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</si>
  <si>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</si>
  <si>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</si>
  <si>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</si>
  <si>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</si>
  <si>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</si>
  <si>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</si>
  <si>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</si>
  <si>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</si>
  <si>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</si>
  <si>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</si>
  <si>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</si>
  <si>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</si>
  <si>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</si>
  <si>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</si>
  <si>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</si>
  <si>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</si>
  <si>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</si>
  <si>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</si>
  <si>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</si>
  <si>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</si>
  <si>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</si>
  <si>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</si>
  <si>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</si>
  <si>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</si>
  <si>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</si>
  <si>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</si>
  <si>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</si>
  <si>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</si>
  <si>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</si>
  <si>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</si>
  <si>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</si>
  <si>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</si>
  <si>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</si>
  <si>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</si>
  <si>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</si>
  <si>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</si>
  <si>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</si>
  <si>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</si>
  <si>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</si>
  <si>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</si>
  <si>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</si>
  <si>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</si>
  <si>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</si>
  <si>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</si>
  <si>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</si>
  <si>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</si>
  <si>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</si>
  <si>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</si>
  <si>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</si>
  <si>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</si>
  <si>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</si>
  <si>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</si>
  <si>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</si>
  <si>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</si>
  <si>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</si>
  <si>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</si>
  <si>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</si>
  <si>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</si>
  <si>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</si>
  <si>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</si>
  <si>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</si>
  <si>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</si>
  <si>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</si>
  <si>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</si>
  <si>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</si>
  <si>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</si>
  <si>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</si>
  <si>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</si>
  <si>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</si>
  <si>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</si>
  <si>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</si>
  <si>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</si>
  <si>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</si>
  <si>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</si>
  <si>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</si>
  <si>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</si>
  <si>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</si>
  <si>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</si>
  <si>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</si>
  <si>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</si>
  <si>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</si>
  <si>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</si>
  <si>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</si>
  <si>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</si>
  <si>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</si>
  <si>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</si>
  <si>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</si>
  <si>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</si>
  <si>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</si>
  <si>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</si>
  <si>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</si>
  <si>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</si>
  <si>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</si>
  <si>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</si>
  <si>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</si>
  <si>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</si>
  <si>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</si>
  <si>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</si>
  <si>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</si>
  <si>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</si>
  <si>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</si>
  <si>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</si>
  <si>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</si>
  <si>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</si>
  <si>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</si>
  <si>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</si>
  <si>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</si>
  <si>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</si>
  <si>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</si>
  <si>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</si>
  <si>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</si>
  <si>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</si>
  <si>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</si>
  <si>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</si>
  <si>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</si>
  <si>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</si>
  <si>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</si>
  <si>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</si>
  <si>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</si>
  <si>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</si>
  <si>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</si>
  <si>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</si>
  <si>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</si>
  <si>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State direct debt flows </t>
    </r>
    <r>
      <rPr>
        <i/>
        <vertAlign val="superscript"/>
        <sz val="8"/>
        <rFont val="Arial"/>
        <family val="2"/>
      </rPr>
      <t>(1)</t>
    </r>
    <r>
      <rPr>
        <i/>
        <sz val="8"/>
        <rFont val="Arial"/>
        <family val="2"/>
      </rPr>
      <t xml:space="preserve">
[EUR million]</t>
    </r>
  </si>
  <si>
    <r>
      <t xml:space="preserve">Jan-Mar 2017 </t>
    </r>
    <r>
      <rPr>
        <i/>
        <sz val="9"/>
        <color indexed="63"/>
        <rFont val="Calibri"/>
        <family val="2"/>
      </rPr>
      <t>Jan-Mar 2017</t>
    </r>
  </si>
  <si>
    <r>
      <t xml:space="preserve">Abril 2017 </t>
    </r>
    <r>
      <rPr>
        <i/>
        <sz val="9"/>
        <color indexed="63"/>
        <rFont val="Calibri"/>
        <family val="2"/>
      </rPr>
      <t>April 2017</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</si>
</sst>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98">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1"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9"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0"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1"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1"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1" fillId="35" borderId="0" xfId="0" applyNumberFormat="1" applyFont="1" applyFill="1" applyAlignment="1">
      <alignment/>
    </xf>
    <xf numFmtId="181" fontId="82" fillId="35" borderId="0" xfId="0" applyNumberFormat="1" applyFont="1" applyFill="1" applyAlignment="1">
      <alignment horizontal="right" vertical="center"/>
    </xf>
    <xf numFmtId="0" fontId="81" fillId="35" borderId="0" xfId="0" applyFont="1" applyFill="1" applyBorder="1" applyAlignment="1">
      <alignment horizontal="center" vertical="center" wrapText="1"/>
    </xf>
    <xf numFmtId="0" fontId="81" fillId="35" borderId="0" xfId="0" applyFont="1" applyFill="1" applyBorder="1" applyAlignment="1">
      <alignment horizontal="center" wrapText="1"/>
    </xf>
    <xf numFmtId="15" fontId="81" fillId="35" borderId="0" xfId="0" applyNumberFormat="1" applyFont="1" applyFill="1" applyBorder="1" applyAlignment="1">
      <alignment horizontal="center"/>
    </xf>
    <xf numFmtId="182" fontId="81" fillId="35" borderId="0" xfId="0" applyNumberFormat="1" applyFont="1" applyFill="1" applyBorder="1" applyAlignment="1">
      <alignment/>
    </xf>
    <xf numFmtId="0" fontId="81" fillId="0" borderId="0" xfId="0" applyFont="1" applyFill="1" applyAlignment="1">
      <alignment/>
    </xf>
    <xf numFmtId="0" fontId="81" fillId="35" borderId="0" xfId="0" applyFont="1" applyFill="1" applyAlignment="1">
      <alignment horizontal="justify" wrapText="1"/>
    </xf>
    <xf numFmtId="0" fontId="81" fillId="35" borderId="0" xfId="0" applyFont="1" applyFill="1" applyAlignment="1">
      <alignment/>
    </xf>
    <xf numFmtId="182" fontId="81" fillId="0" borderId="0" xfId="0" applyNumberFormat="1" applyFont="1" applyFill="1" applyAlignment="1">
      <alignment/>
    </xf>
    <xf numFmtId="198" fontId="10" fillId="35" borderId="0" xfId="0" applyNumberFormat="1" applyFont="1" applyFill="1" applyAlignment="1">
      <alignment/>
    </xf>
    <xf numFmtId="182" fontId="81"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9"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3" fillId="0" borderId="0" xfId="0" applyFont="1" applyFill="1" applyAlignment="1">
      <alignment/>
    </xf>
    <xf numFmtId="201" fontId="83" fillId="0" borderId="0" xfId="0" applyNumberFormat="1" applyFont="1" applyFill="1" applyAlignment="1">
      <alignment/>
    </xf>
    <xf numFmtId="1" fontId="83" fillId="0" borderId="0" xfId="0" applyNumberFormat="1" applyFont="1" applyFill="1" applyAlignment="1">
      <alignment/>
    </xf>
    <xf numFmtId="194" fontId="4" fillId="0" borderId="0" xfId="66" applyNumberFormat="1" applyFont="1" applyFill="1" applyAlignment="1">
      <alignment horizontal="left"/>
    </xf>
    <xf numFmtId="182" fontId="83"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9" fillId="0" borderId="0" xfId="0" applyNumberFormat="1" applyFont="1" applyFill="1" applyAlignment="1">
      <alignment/>
    </xf>
    <xf numFmtId="182" fontId="83" fillId="37" borderId="54" xfId="0" applyNumberFormat="1" applyFont="1" applyFill="1" applyBorder="1" applyAlignment="1">
      <alignment/>
    </xf>
    <xf numFmtId="1" fontId="83"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8"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9"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0"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0" fillId="35" borderId="68" xfId="61" applyFont="1" applyFill="1" applyBorder="1" applyAlignment="1">
      <alignment horizontal="left"/>
      <protection/>
    </xf>
    <xf numFmtId="182" fontId="60" fillId="35" borderId="69" xfId="61" applyNumberFormat="1" applyFont="1" applyFill="1" applyBorder="1">
      <alignment/>
      <protection/>
    </xf>
    <xf numFmtId="182" fontId="60" fillId="35" borderId="70" xfId="61" applyNumberFormat="1" applyFont="1" applyFill="1" applyBorder="1">
      <alignment/>
      <protection/>
    </xf>
    <xf numFmtId="182" fontId="60" fillId="35" borderId="71" xfId="61" applyNumberFormat="1" applyFont="1" applyFill="1" applyBorder="1">
      <alignment/>
      <protection/>
    </xf>
    <xf numFmtId="182" fontId="60"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60" fillId="35" borderId="60" xfId="61" applyFont="1" applyFill="1" applyBorder="1" applyAlignment="1">
      <alignment horizontal="left" wrapText="1"/>
      <protection/>
    </xf>
    <xf numFmtId="182" fontId="60"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20" xfId="0" applyNumberFormat="1" applyFont="1" applyFill="1" applyBorder="1" applyAlignment="1">
      <alignment/>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33" xfId="0" applyNumberFormat="1" applyFont="1" applyFill="1" applyBorder="1" applyAlignment="1">
      <alignment/>
    </xf>
    <xf numFmtId="182" fontId="19" fillId="0" borderId="17" xfId="0" applyNumberFormat="1" applyFont="1" applyFill="1" applyBorder="1" applyAlignment="1">
      <alignment/>
    </xf>
    <xf numFmtId="182" fontId="19" fillId="0" borderId="38" xfId="0" applyNumberFormat="1" applyFont="1" applyFill="1" applyBorder="1" applyAlignment="1">
      <alignment/>
    </xf>
    <xf numFmtId="182" fontId="16" fillId="43" borderId="79" xfId="59" applyNumberFormat="1" applyFont="1" applyFill="1" applyBorder="1" applyAlignment="1">
      <alignment horizontal="right"/>
      <protection/>
    </xf>
    <xf numFmtId="182" fontId="16" fillId="43" borderId="80" xfId="59" applyNumberFormat="1" applyFont="1" applyFill="1" applyBorder="1" applyAlignment="1">
      <alignment horizontal="right"/>
      <protection/>
    </xf>
    <xf numFmtId="182" fontId="16" fillId="43" borderId="82" xfId="59" applyNumberFormat="1" applyFont="1" applyFill="1" applyBorder="1">
      <alignment/>
      <protection/>
    </xf>
    <xf numFmtId="182" fontId="16" fillId="35" borderId="72" xfId="61" applyNumberFormat="1" applyFont="1" applyFill="1" applyBorder="1">
      <alignment/>
      <protection/>
    </xf>
    <xf numFmtId="182" fontId="19" fillId="0" borderId="0" xfId="63" applyNumberFormat="1" applyFont="1" applyFill="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3" xfId="0" applyFont="1" applyFill="1" applyBorder="1" applyAlignment="1">
      <alignment horizontal="center" vertical="center" wrapText="1"/>
    </xf>
    <xf numFmtId="0" fontId="4" fillId="0" borderId="82" xfId="0" applyFont="1" applyFill="1" applyBorder="1" applyAlignment="1">
      <alignment horizontal="center"/>
    </xf>
    <xf numFmtId="0" fontId="4" fillId="0" borderId="86" xfId="0" applyFont="1" applyFill="1" applyBorder="1" applyAlignment="1">
      <alignment horizontal="center" vertical="center" wrapText="1"/>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1"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0" fontId="16" fillId="0" borderId="87" xfId="0" applyFont="1" applyBorder="1" applyAlignment="1">
      <alignment horizontal="center"/>
    </xf>
    <xf numFmtId="223" fontId="16" fillId="0" borderId="83" xfId="59" applyNumberFormat="1" applyFont="1" applyFill="1" applyBorder="1" applyAlignment="1">
      <alignment horizontal="center" vertical="center" wrapText="1"/>
      <protection/>
    </xf>
    <xf numFmtId="223" fontId="16" fillId="0" borderId="84" xfId="59" applyNumberFormat="1" applyFont="1" applyBorder="1" applyAlignment="1">
      <alignment horizontal="center"/>
      <protection/>
    </xf>
    <xf numFmtId="0" fontId="19" fillId="0" borderId="82" xfId="0" applyFont="1" applyFill="1" applyBorder="1" applyAlignment="1">
      <alignment horizontal="center"/>
    </xf>
    <xf numFmtId="0" fontId="16" fillId="0" borderId="85" xfId="0" applyFont="1" applyBorder="1" applyAlignment="1">
      <alignment/>
    </xf>
    <xf numFmtId="0" fontId="16" fillId="0" borderId="67" xfId="0" applyFont="1" applyBorder="1" applyAlignment="1">
      <alignment/>
    </xf>
    <xf numFmtId="0" fontId="19" fillId="0" borderId="83" xfId="0" applyFont="1" applyFill="1" applyBorder="1" applyAlignment="1">
      <alignment horizontal="center" vertical="center" wrapText="1"/>
    </xf>
    <xf numFmtId="0" fontId="16" fillId="0" borderId="84" xfId="0" applyFont="1" applyBorder="1" applyAlignment="1">
      <alignment horizontal="center"/>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0" fillId="0" borderId="0" xfId="0" applyFont="1" applyFill="1" applyAlignment="1">
      <alignment horizontal="right" wrapText="1"/>
    </xf>
    <xf numFmtId="0" fontId="16" fillId="0" borderId="86" xfId="63" applyFont="1" applyFill="1" applyBorder="1" applyAlignment="1">
      <alignment horizontal="center" vertical="center" wrapText="1"/>
      <protection/>
    </xf>
    <xf numFmtId="0" fontId="16" fillId="0" borderId="87" xfId="0" applyFont="1" applyBorder="1" applyAlignment="1">
      <alignment horizontal="center"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5" t="s">
        <v>30</v>
      </c>
      <c r="C3" s="457" t="s">
        <v>46</v>
      </c>
      <c r="D3" s="458"/>
      <c r="E3" s="459"/>
      <c r="F3" s="455" t="s">
        <v>30</v>
      </c>
      <c r="G3" s="457" t="s">
        <v>47</v>
      </c>
      <c r="H3" s="458"/>
      <c r="I3" s="459"/>
      <c r="J3" s="460" t="s">
        <v>31</v>
      </c>
      <c r="K3" s="157"/>
    </row>
    <row r="4" spans="1:11" ht="14.25" customHeight="1">
      <c r="A4" s="153" t="s">
        <v>32</v>
      </c>
      <c r="B4" s="456"/>
      <c r="C4" s="145" t="s">
        <v>5</v>
      </c>
      <c r="D4" s="146" t="s">
        <v>6</v>
      </c>
      <c r="E4" s="147" t="s">
        <v>7</v>
      </c>
      <c r="F4" s="456"/>
      <c r="G4" s="145" t="s">
        <v>5</v>
      </c>
      <c r="H4" s="146" t="s">
        <v>6</v>
      </c>
      <c r="I4" s="147" t="s">
        <v>7</v>
      </c>
      <c r="J4" s="461"/>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3" t="s">
        <v>22</v>
      </c>
      <c r="B34" s="453"/>
      <c r="C34" s="453"/>
      <c r="D34" s="453"/>
      <c r="E34" s="453"/>
      <c r="F34" s="453"/>
      <c r="G34" s="454"/>
      <c r="H34" s="454"/>
      <c r="I34" s="454"/>
      <c r="J34" s="454"/>
      <c r="K34" s="161"/>
      <c r="L34" s="27"/>
      <c r="M34" s="55"/>
      <c r="N34" s="55"/>
      <c r="O34" s="55"/>
    </row>
    <row r="35" spans="6:11" ht="11.25">
      <c r="F35" s="8"/>
      <c r="G35" s="8"/>
      <c r="H35" s="8"/>
      <c r="I35" s="8"/>
      <c r="J35" s="8"/>
      <c r="K35" s="8"/>
    </row>
    <row r="36" ht="11.25">
      <c r="I36" s="10"/>
    </row>
    <row r="37" spans="1:11" ht="12" customHeight="1">
      <c r="A37" s="451"/>
      <c r="B37" s="452"/>
      <c r="C37" s="452"/>
      <c r="D37" s="452"/>
      <c r="E37" s="452"/>
      <c r="F37" s="452"/>
      <c r="G37" s="452"/>
      <c r="H37" s="452"/>
      <c r="I37" s="452"/>
      <c r="J37" s="452"/>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66" t="s">
        <v>11</v>
      </c>
      <c r="C3" s="467" t="s">
        <v>76</v>
      </c>
      <c r="D3" s="458"/>
      <c r="E3" s="459"/>
      <c r="F3" s="466" t="s">
        <v>12</v>
      </c>
      <c r="G3" s="467" t="s">
        <v>77</v>
      </c>
      <c r="H3" s="458"/>
      <c r="I3" s="459"/>
      <c r="J3" s="468" t="s">
        <v>10</v>
      </c>
      <c r="K3" s="191"/>
      <c r="O3" s="55"/>
    </row>
    <row r="4" spans="1:11" ht="14.25" customHeight="1">
      <c r="A4" s="12" t="s">
        <v>24</v>
      </c>
      <c r="B4" s="456"/>
      <c r="C4" s="13" t="s">
        <v>5</v>
      </c>
      <c r="D4" s="14" t="s">
        <v>6</v>
      </c>
      <c r="E4" s="15" t="s">
        <v>7</v>
      </c>
      <c r="F4" s="456"/>
      <c r="G4" s="13" t="s">
        <v>5</v>
      </c>
      <c r="H4" s="14" t="s">
        <v>6</v>
      </c>
      <c r="I4" s="15" t="s">
        <v>7</v>
      </c>
      <c r="J4" s="461"/>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3" t="s">
        <v>22</v>
      </c>
      <c r="B34" s="453"/>
      <c r="C34" s="453"/>
      <c r="D34" s="453"/>
      <c r="E34" s="453"/>
      <c r="F34" s="453"/>
      <c r="G34" s="454"/>
      <c r="H34" s="454"/>
      <c r="I34" s="454"/>
      <c r="J34" s="454"/>
      <c r="K34" s="194"/>
      <c r="N34" s="16"/>
    </row>
    <row r="35" spans="1:14" ht="11.25">
      <c r="A35" s="471" t="s">
        <v>41</v>
      </c>
      <c r="B35" s="471"/>
      <c r="C35" s="471"/>
      <c r="D35" s="471"/>
      <c r="E35" s="471"/>
      <c r="F35" s="471"/>
      <c r="G35" s="471"/>
      <c r="H35" s="471"/>
      <c r="I35" s="471"/>
      <c r="J35" s="471"/>
      <c r="K35" s="195"/>
      <c r="N35" s="16"/>
    </row>
    <row r="36" spans="1:14" ht="11.25">
      <c r="A36" s="471"/>
      <c r="B36" s="471"/>
      <c r="C36" s="471"/>
      <c r="D36" s="471"/>
      <c r="E36" s="471"/>
      <c r="F36" s="471"/>
      <c r="G36" s="471"/>
      <c r="H36" s="471"/>
      <c r="I36" s="471"/>
      <c r="J36" s="471"/>
      <c r="K36" s="195"/>
      <c r="N36" s="16"/>
    </row>
    <row r="37" spans="1:11" ht="12.75" customHeight="1">
      <c r="A37" s="471"/>
      <c r="B37" s="471"/>
      <c r="C37" s="471"/>
      <c r="D37" s="471"/>
      <c r="E37" s="471"/>
      <c r="F37" s="471"/>
      <c r="G37" s="471"/>
      <c r="H37" s="471"/>
      <c r="I37" s="471"/>
      <c r="J37" s="471"/>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66" t="s">
        <v>11</v>
      </c>
      <c r="C3" s="467" t="s">
        <v>82</v>
      </c>
      <c r="D3" s="458"/>
      <c r="E3" s="459"/>
      <c r="F3" s="466" t="s">
        <v>12</v>
      </c>
      <c r="G3" s="467" t="s">
        <v>83</v>
      </c>
      <c r="H3" s="458"/>
      <c r="I3" s="459"/>
      <c r="J3" s="468" t="s">
        <v>10</v>
      </c>
      <c r="K3" s="191"/>
      <c r="P3" s="91"/>
      <c r="Q3" s="91"/>
    </row>
    <row r="4" spans="1:17" ht="14.25" customHeight="1">
      <c r="A4" s="12" t="s">
        <v>24</v>
      </c>
      <c r="B4" s="456"/>
      <c r="C4" s="13" t="s">
        <v>5</v>
      </c>
      <c r="D4" s="14" t="s">
        <v>6</v>
      </c>
      <c r="E4" s="15" t="s">
        <v>7</v>
      </c>
      <c r="F4" s="456"/>
      <c r="G4" s="13" t="s">
        <v>5</v>
      </c>
      <c r="H4" s="14" t="s">
        <v>6</v>
      </c>
      <c r="I4" s="15" t="s">
        <v>7</v>
      </c>
      <c r="J4" s="461"/>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3" t="s">
        <v>22</v>
      </c>
      <c r="B34" s="453"/>
      <c r="C34" s="453"/>
      <c r="D34" s="453"/>
      <c r="E34" s="453"/>
      <c r="F34" s="453"/>
      <c r="G34" s="454"/>
      <c r="H34" s="454"/>
      <c r="I34" s="454"/>
      <c r="J34" s="454"/>
      <c r="K34" s="194"/>
      <c r="M34" s="55"/>
      <c r="N34" s="55"/>
    </row>
    <row r="35" spans="1:11" ht="11.25">
      <c r="A35" s="471" t="s">
        <v>41</v>
      </c>
      <c r="B35" s="471"/>
      <c r="C35" s="471"/>
      <c r="D35" s="471"/>
      <c r="E35" s="471"/>
      <c r="F35" s="471"/>
      <c r="G35" s="471"/>
      <c r="H35" s="471"/>
      <c r="I35" s="471"/>
      <c r="J35" s="471"/>
      <c r="K35" s="195"/>
    </row>
    <row r="36" spans="1:11" ht="11.25">
      <c r="A36" s="471"/>
      <c r="B36" s="471"/>
      <c r="C36" s="471"/>
      <c r="D36" s="471"/>
      <c r="E36" s="471"/>
      <c r="F36" s="471"/>
      <c r="G36" s="471"/>
      <c r="H36" s="471"/>
      <c r="I36" s="471"/>
      <c r="J36" s="471"/>
      <c r="K36" s="195"/>
    </row>
    <row r="37" spans="1:11" ht="12.75" customHeight="1">
      <c r="A37" s="471"/>
      <c r="B37" s="471"/>
      <c r="C37" s="471"/>
      <c r="D37" s="471"/>
      <c r="E37" s="471"/>
      <c r="F37" s="471"/>
      <c r="G37" s="471"/>
      <c r="H37" s="471"/>
      <c r="I37" s="471"/>
      <c r="J37" s="471"/>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40"/>
  <sheetViews>
    <sheetView showGridLines="0" tabSelected="1"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B6" sqref="B6:J37"/>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78" t="s">
        <v>147</v>
      </c>
      <c r="I1" s="478"/>
      <c r="J1" s="478"/>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81" t="s">
        <v>137</v>
      </c>
      <c r="C3" s="483" t="s">
        <v>148</v>
      </c>
      <c r="D3" s="484"/>
      <c r="E3" s="485"/>
      <c r="F3" s="486" t="s">
        <v>123</v>
      </c>
      <c r="G3" s="483" t="s">
        <v>149</v>
      </c>
      <c r="H3" s="484"/>
      <c r="I3" s="485"/>
      <c r="J3" s="479" t="s">
        <v>124</v>
      </c>
      <c r="K3" s="191"/>
    </row>
    <row r="4" spans="1:11" ht="14.25" customHeight="1">
      <c r="A4" s="12"/>
      <c r="B4" s="482"/>
      <c r="C4" s="373" t="s">
        <v>5</v>
      </c>
      <c r="D4" s="374" t="s">
        <v>6</v>
      </c>
      <c r="E4" s="375" t="s">
        <v>7</v>
      </c>
      <c r="F4" s="487"/>
      <c r="G4" s="373" t="s">
        <v>5</v>
      </c>
      <c r="H4" s="374" t="s">
        <v>6</v>
      </c>
      <c r="I4" s="375" t="s">
        <v>7</v>
      </c>
      <c r="J4" s="480"/>
      <c r="K4" s="198"/>
    </row>
    <row r="5" spans="1:11" ht="10.5" customHeight="1">
      <c r="A5" s="17"/>
      <c r="B5" s="376">
        <v>42735</v>
      </c>
      <c r="C5" s="377" t="s">
        <v>8</v>
      </c>
      <c r="D5" s="378" t="s">
        <v>9</v>
      </c>
      <c r="E5" s="379" t="s">
        <v>14</v>
      </c>
      <c r="F5" s="376">
        <v>42825</v>
      </c>
      <c r="G5" s="377" t="s">
        <v>8</v>
      </c>
      <c r="H5" s="378" t="s">
        <v>9</v>
      </c>
      <c r="I5" s="379" t="s">
        <v>14</v>
      </c>
      <c r="J5" s="380">
        <v>42855</v>
      </c>
      <c r="K5" s="192"/>
    </row>
    <row r="6" spans="1:14" ht="24" customHeight="1">
      <c r="A6" s="381" t="s">
        <v>118</v>
      </c>
      <c r="B6" s="382">
        <v>163963.33067854008</v>
      </c>
      <c r="C6" s="383">
        <v>16656.53086925</v>
      </c>
      <c r="D6" s="384">
        <v>11320.64389887</v>
      </c>
      <c r="E6" s="385">
        <v>234.34776574</v>
      </c>
      <c r="F6" s="382">
        <v>169533.56541550008</v>
      </c>
      <c r="G6" s="383">
        <v>5214.30921706</v>
      </c>
      <c r="H6" s="384">
        <v>977.21787641</v>
      </c>
      <c r="I6" s="385">
        <v>23.149791500000003</v>
      </c>
      <c r="J6" s="382">
        <v>173793.80654765008</v>
      </c>
      <c r="K6" s="193"/>
      <c r="M6" s="176"/>
      <c r="N6" s="168"/>
    </row>
    <row r="7" spans="1:14" s="33" customFormat="1" ht="13.5" customHeight="1">
      <c r="A7" s="386" t="s">
        <v>104</v>
      </c>
      <c r="B7" s="392">
        <v>131257.88918390998</v>
      </c>
      <c r="C7" s="393">
        <v>10677.780262690001</v>
      </c>
      <c r="D7" s="394">
        <v>6617.30314979</v>
      </c>
      <c r="E7" s="395">
        <v>31.887525749999973</v>
      </c>
      <c r="F7" s="392">
        <v>135350.25382339998</v>
      </c>
      <c r="G7" s="393">
        <v>3653.4969723</v>
      </c>
      <c r="H7" s="394">
        <v>38.81904</v>
      </c>
      <c r="I7" s="395">
        <v>23.319354060000002</v>
      </c>
      <c r="J7" s="392">
        <v>138988.25110976005</v>
      </c>
      <c r="K7" s="193"/>
      <c r="M7" s="176"/>
      <c r="N7" s="168"/>
    </row>
    <row r="8" spans="1:14" s="33" customFormat="1" ht="13.5" customHeight="1">
      <c r="A8" s="386" t="s">
        <v>1</v>
      </c>
      <c r="B8" s="392">
        <v>0</v>
      </c>
      <c r="C8" s="393">
        <v>0</v>
      </c>
      <c r="D8" s="394">
        <v>0</v>
      </c>
      <c r="E8" s="395">
        <v>0</v>
      </c>
      <c r="F8" s="392">
        <v>0</v>
      </c>
      <c r="G8" s="393">
        <v>0</v>
      </c>
      <c r="H8" s="394">
        <v>0</v>
      </c>
      <c r="I8" s="395">
        <v>0</v>
      </c>
      <c r="J8" s="392">
        <v>0</v>
      </c>
      <c r="K8" s="193"/>
      <c r="M8" s="176"/>
      <c r="N8" s="168"/>
    </row>
    <row r="9" spans="1:14" s="33" customFormat="1" ht="13.5" customHeight="1">
      <c r="A9" s="386" t="s">
        <v>13</v>
      </c>
      <c r="B9" s="392">
        <v>15135.62188379</v>
      </c>
      <c r="C9" s="393">
        <v>4909.63905358</v>
      </c>
      <c r="D9" s="394">
        <v>5010.27595959</v>
      </c>
      <c r="E9" s="395">
        <v>0</v>
      </c>
      <c r="F9" s="392">
        <v>15034.98497778</v>
      </c>
      <c r="G9" s="393">
        <v>1286.5962250999999</v>
      </c>
      <c r="H9" s="394">
        <v>0</v>
      </c>
      <c r="I9" s="395">
        <v>0</v>
      </c>
      <c r="J9" s="392">
        <v>16321.58120288</v>
      </c>
      <c r="K9" s="193"/>
      <c r="M9" s="176"/>
      <c r="N9" s="168"/>
    </row>
    <row r="10" spans="1:14" s="175" customFormat="1" ht="13.5" customHeight="1">
      <c r="A10" s="391" t="s">
        <v>105</v>
      </c>
      <c r="B10" s="392">
        <v>957.7323814700007</v>
      </c>
      <c r="C10" s="393">
        <v>272.72593411</v>
      </c>
      <c r="D10" s="394">
        <v>272.72593495000007</v>
      </c>
      <c r="E10" s="395">
        <v>0</v>
      </c>
      <c r="F10" s="392">
        <v>957.7323806300008</v>
      </c>
      <c r="G10" s="393">
        <v>0</v>
      </c>
      <c r="H10" s="394">
        <v>0</v>
      </c>
      <c r="I10" s="434"/>
      <c r="J10" s="392">
        <v>957.7323806300008</v>
      </c>
      <c r="K10" s="258"/>
      <c r="M10" s="176"/>
      <c r="N10" s="168"/>
    </row>
    <row r="11" spans="1:14" s="33" customFormat="1" ht="13.5" customHeight="1">
      <c r="A11" s="386" t="s">
        <v>106</v>
      </c>
      <c r="B11" s="392">
        <v>110076.20194341001</v>
      </c>
      <c r="C11" s="393">
        <v>5495.415275</v>
      </c>
      <c r="D11" s="394">
        <v>1275.12805525</v>
      </c>
      <c r="E11" s="395">
        <v>26.715780249999977</v>
      </c>
      <c r="F11" s="392">
        <v>114323.20494341</v>
      </c>
      <c r="G11" s="393">
        <v>1366.9007472</v>
      </c>
      <c r="H11" s="394">
        <v>38.81904</v>
      </c>
      <c r="I11" s="395">
        <v>23.3762928</v>
      </c>
      <c r="J11" s="392">
        <v>115674.66294341</v>
      </c>
      <c r="K11" s="75"/>
      <c r="M11" s="176"/>
      <c r="N11" s="177"/>
    </row>
    <row r="12" spans="1:14" s="33" customFormat="1" ht="13.5" customHeight="1">
      <c r="A12" s="361" t="s">
        <v>145</v>
      </c>
      <c r="B12" s="392">
        <v>3450</v>
      </c>
      <c r="C12" s="393">
        <v>0</v>
      </c>
      <c r="D12" s="394">
        <v>0</v>
      </c>
      <c r="E12" s="395">
        <v>0</v>
      </c>
      <c r="F12" s="392">
        <v>3450</v>
      </c>
      <c r="G12" s="393">
        <v>1000</v>
      </c>
      <c r="H12" s="394">
        <v>0</v>
      </c>
      <c r="I12" s="395">
        <v>0</v>
      </c>
      <c r="J12" s="392">
        <v>4450</v>
      </c>
      <c r="M12" s="176"/>
      <c r="N12" s="168"/>
    </row>
    <row r="13" spans="1:14" s="33" customFormat="1" ht="13.5" customHeight="1">
      <c r="A13" s="386" t="s">
        <v>107</v>
      </c>
      <c r="B13" s="392">
        <v>51.129188119999995</v>
      </c>
      <c r="C13" s="393">
        <v>0</v>
      </c>
      <c r="D13" s="394">
        <v>0</v>
      </c>
      <c r="E13" s="395">
        <v>0</v>
      </c>
      <c r="F13" s="392">
        <v>51.129188119999995</v>
      </c>
      <c r="G13" s="393">
        <v>0</v>
      </c>
      <c r="H13" s="394">
        <v>0</v>
      </c>
      <c r="I13" s="395">
        <v>0</v>
      </c>
      <c r="J13" s="392">
        <v>51.129188119999995</v>
      </c>
      <c r="K13" s="193"/>
      <c r="M13" s="176"/>
      <c r="N13" s="168"/>
    </row>
    <row r="14" spans="1:15" s="33" customFormat="1" ht="13.5" customHeight="1">
      <c r="A14" s="386" t="s">
        <v>2</v>
      </c>
      <c r="B14" s="392">
        <v>2535.5</v>
      </c>
      <c r="C14" s="393">
        <v>0</v>
      </c>
      <c r="D14" s="394">
        <v>59.1732</v>
      </c>
      <c r="E14" s="395">
        <v>5.1732</v>
      </c>
      <c r="F14" s="392">
        <v>2481.5</v>
      </c>
      <c r="G14" s="393">
        <v>0</v>
      </c>
      <c r="H14" s="394">
        <v>0</v>
      </c>
      <c r="I14" s="395">
        <v>0</v>
      </c>
      <c r="J14" s="392">
        <v>2481.5</v>
      </c>
      <c r="K14" s="193"/>
      <c r="M14" s="176"/>
      <c r="N14" s="168"/>
      <c r="O14" s="64"/>
    </row>
    <row r="15" spans="1:14" s="33" customFormat="1" ht="13.5" customHeight="1">
      <c r="A15" s="396" t="s">
        <v>3</v>
      </c>
      <c r="B15" s="392">
        <v>9.436168589999998</v>
      </c>
      <c r="C15" s="393">
        <v>0</v>
      </c>
      <c r="D15" s="394">
        <v>0</v>
      </c>
      <c r="E15" s="395">
        <v>-0.0014545</v>
      </c>
      <c r="F15" s="392">
        <v>9.434714089999998</v>
      </c>
      <c r="G15" s="393">
        <v>0</v>
      </c>
      <c r="H15" s="394">
        <v>0</v>
      </c>
      <c r="I15" s="395">
        <v>-0.05693874000000001</v>
      </c>
      <c r="J15" s="392">
        <v>9.37777535</v>
      </c>
      <c r="K15" s="193"/>
      <c r="M15" s="176"/>
      <c r="N15" s="168"/>
    </row>
    <row r="16" spans="1:14" s="33" customFormat="1" ht="13.5" customHeight="1">
      <c r="A16" s="386" t="s">
        <v>138</v>
      </c>
      <c r="B16" s="392">
        <v>32705.441494630006</v>
      </c>
      <c r="C16" s="393">
        <v>5978.75060656</v>
      </c>
      <c r="D16" s="394">
        <v>4703.34074908</v>
      </c>
      <c r="E16" s="395">
        <v>202.46023999000002</v>
      </c>
      <c r="F16" s="392">
        <v>34183.311592100006</v>
      </c>
      <c r="G16" s="393">
        <v>1560.81224476</v>
      </c>
      <c r="H16" s="394">
        <v>938.3988364100001</v>
      </c>
      <c r="I16" s="395">
        <v>-0.16956255999999997</v>
      </c>
      <c r="J16" s="392">
        <v>34805.55543789003</v>
      </c>
      <c r="K16" s="193"/>
      <c r="M16" s="176"/>
      <c r="N16" s="177"/>
    </row>
    <row r="17" spans="1:14" s="33" customFormat="1" ht="13.5" customHeight="1">
      <c r="A17" s="386" t="s">
        <v>139</v>
      </c>
      <c r="B17" s="392">
        <v>12921.948552060001</v>
      </c>
      <c r="C17" s="393">
        <v>169.27504480000002</v>
      </c>
      <c r="D17" s="394">
        <v>624.71933245</v>
      </c>
      <c r="E17" s="395">
        <v>0</v>
      </c>
      <c r="F17" s="392">
        <v>12466.504264410001</v>
      </c>
      <c r="G17" s="393">
        <v>41.49350587</v>
      </c>
      <c r="H17" s="394">
        <v>123.64327028</v>
      </c>
      <c r="I17" s="395">
        <v>0</v>
      </c>
      <c r="J17" s="392">
        <v>12384.3545</v>
      </c>
      <c r="K17" s="193"/>
      <c r="M17" s="176"/>
      <c r="N17" s="177"/>
    </row>
    <row r="18" spans="1:14" s="33" customFormat="1" ht="13.5" customHeight="1">
      <c r="A18" s="386" t="s">
        <v>110</v>
      </c>
      <c r="B18" s="392">
        <v>11281.200976</v>
      </c>
      <c r="C18" s="393">
        <v>1299.593175</v>
      </c>
      <c r="D18" s="394">
        <v>50.419345</v>
      </c>
      <c r="E18" s="395">
        <v>0</v>
      </c>
      <c r="F18" s="392">
        <v>12530.374806</v>
      </c>
      <c r="G18" s="393">
        <v>318.149305</v>
      </c>
      <c r="H18" s="394">
        <v>17.593226</v>
      </c>
      <c r="I18" s="395">
        <v>0</v>
      </c>
      <c r="J18" s="392">
        <v>12830.930885</v>
      </c>
      <c r="K18" s="193"/>
      <c r="M18" s="176"/>
      <c r="N18" s="168"/>
    </row>
    <row r="19" spans="1:14" s="33" customFormat="1" ht="13.5" customHeight="1">
      <c r="A19" s="386" t="s">
        <v>4</v>
      </c>
      <c r="B19" s="436">
        <v>5194.94694862</v>
      </c>
      <c r="C19" s="437">
        <v>3421.3633109499997</v>
      </c>
      <c r="D19" s="438">
        <v>2575.64551168</v>
      </c>
      <c r="E19" s="439">
        <v>0</v>
      </c>
      <c r="F19" s="436">
        <v>6040.66474789</v>
      </c>
      <c r="G19" s="437">
        <v>442.35754089</v>
      </c>
      <c r="H19" s="438">
        <v>520.91209713</v>
      </c>
      <c r="I19" s="439">
        <v>0</v>
      </c>
      <c r="J19" s="436">
        <v>5962.110191649999</v>
      </c>
      <c r="K19" s="193"/>
      <c r="M19" s="176"/>
      <c r="N19" s="168"/>
    </row>
    <row r="20" spans="1:14" s="33" customFormat="1" ht="13.5" customHeight="1">
      <c r="A20" s="386" t="s">
        <v>23</v>
      </c>
      <c r="B20" s="436">
        <v>82.09485891</v>
      </c>
      <c r="C20" s="437">
        <v>0.059515809999999995</v>
      </c>
      <c r="D20" s="438">
        <v>0</v>
      </c>
      <c r="E20" s="439">
        <v>0</v>
      </c>
      <c r="F20" s="436">
        <v>82.15437471999999</v>
      </c>
      <c r="G20" s="437">
        <v>350</v>
      </c>
      <c r="H20" s="438">
        <v>0</v>
      </c>
      <c r="I20" s="439">
        <v>0</v>
      </c>
      <c r="J20" s="436">
        <v>432.15437472</v>
      </c>
      <c r="K20" s="193"/>
      <c r="M20" s="176"/>
      <c r="N20" s="168"/>
    </row>
    <row r="21" spans="1:14" s="33" customFormat="1" ht="13.5" customHeight="1">
      <c r="A21" s="399" t="s">
        <v>140</v>
      </c>
      <c r="B21" s="436">
        <v>2108.149</v>
      </c>
      <c r="C21" s="437">
        <v>615.3</v>
      </c>
      <c r="D21" s="438">
        <v>896.897</v>
      </c>
      <c r="E21" s="439">
        <v>0</v>
      </c>
      <c r="F21" s="436">
        <v>1826.552</v>
      </c>
      <c r="G21" s="437">
        <v>292.5</v>
      </c>
      <c r="H21" s="438">
        <v>200.965</v>
      </c>
      <c r="I21" s="439">
        <v>0</v>
      </c>
      <c r="J21" s="436">
        <v>1918.087</v>
      </c>
      <c r="K21" s="193"/>
      <c r="M21" s="176"/>
      <c r="N21" s="168"/>
    </row>
    <row r="22" spans="1:14" ht="24" customHeight="1">
      <c r="A22" s="400" t="s">
        <v>112</v>
      </c>
      <c r="B22" s="436">
        <v>1117.1011590399971</v>
      </c>
      <c r="C22" s="437">
        <v>473.15956</v>
      </c>
      <c r="D22" s="438">
        <v>555.65955995</v>
      </c>
      <c r="E22" s="439">
        <v>202.46023999000002</v>
      </c>
      <c r="F22" s="436">
        <v>1237.061399079998</v>
      </c>
      <c r="G22" s="437">
        <v>116.311893</v>
      </c>
      <c r="H22" s="438">
        <v>75.285243</v>
      </c>
      <c r="I22" s="439">
        <v>-0.16956255999999997</v>
      </c>
      <c r="J22" s="436">
        <v>1277.9184865200004</v>
      </c>
      <c r="K22" s="193"/>
      <c r="M22" s="176"/>
      <c r="N22" s="168"/>
    </row>
    <row r="23" spans="1:14" s="33" customFormat="1" ht="13.5" customHeight="1">
      <c r="A23" s="381" t="s">
        <v>141</v>
      </c>
      <c r="B23" s="440">
        <v>4363.692669200001</v>
      </c>
      <c r="C23" s="441">
        <v>0</v>
      </c>
      <c r="D23" s="442">
        <v>0</v>
      </c>
      <c r="E23" s="443">
        <v>-60.74331969999912</v>
      </c>
      <c r="F23" s="440">
        <v>4302.9493495000015</v>
      </c>
      <c r="G23" s="441">
        <v>0</v>
      </c>
      <c r="H23" s="442">
        <v>0</v>
      </c>
      <c r="I23" s="443">
        <v>-93.60835018000398</v>
      </c>
      <c r="J23" s="440">
        <v>4209.3409993199975</v>
      </c>
      <c r="K23" s="193"/>
      <c r="M23" s="176"/>
      <c r="N23" s="168"/>
    </row>
    <row r="24" spans="1:14" s="33" customFormat="1" ht="13.5" customHeight="1">
      <c r="A24" s="386" t="s">
        <v>142</v>
      </c>
      <c r="B24" s="392">
        <v>4363.6926692</v>
      </c>
      <c r="C24" s="393">
        <v>0</v>
      </c>
      <c r="D24" s="394">
        <v>0</v>
      </c>
      <c r="E24" s="395">
        <v>-60.74331970000003</v>
      </c>
      <c r="F24" s="392">
        <v>4302.9493495</v>
      </c>
      <c r="G24" s="393">
        <v>0</v>
      </c>
      <c r="H24" s="394">
        <v>0</v>
      </c>
      <c r="I24" s="395">
        <v>-93.60835018000034</v>
      </c>
      <c r="J24" s="392">
        <v>4209.340999319999</v>
      </c>
      <c r="K24" s="193"/>
      <c r="M24" s="176"/>
      <c r="N24" s="168"/>
    </row>
    <row r="25" spans="1:14" s="33" customFormat="1" ht="13.5" customHeight="1">
      <c r="A25" s="386" t="s">
        <v>1</v>
      </c>
      <c r="B25" s="392">
        <v>0</v>
      </c>
      <c r="C25" s="393">
        <v>0</v>
      </c>
      <c r="D25" s="394">
        <v>0</v>
      </c>
      <c r="E25" s="395">
        <v>0</v>
      </c>
      <c r="F25" s="392">
        <v>0</v>
      </c>
      <c r="G25" s="393">
        <v>0</v>
      </c>
      <c r="H25" s="394">
        <v>0</v>
      </c>
      <c r="I25" s="395">
        <v>0</v>
      </c>
      <c r="J25" s="392">
        <v>0</v>
      </c>
      <c r="K25" s="193"/>
      <c r="M25" s="176"/>
      <c r="N25" s="168"/>
    </row>
    <row r="26" spans="1:14" s="33" customFormat="1" ht="13.5" customHeight="1">
      <c r="A26" s="386" t="s">
        <v>107</v>
      </c>
      <c r="B26" s="387">
        <v>0</v>
      </c>
      <c r="C26" s="388">
        <v>0</v>
      </c>
      <c r="D26" s="389">
        <v>0</v>
      </c>
      <c r="E26" s="390">
        <v>0</v>
      </c>
      <c r="F26" s="387">
        <v>0</v>
      </c>
      <c r="G26" s="388">
        <v>0</v>
      </c>
      <c r="H26" s="389">
        <v>0</v>
      </c>
      <c r="I26" s="390">
        <v>0</v>
      </c>
      <c r="J26" s="387">
        <v>0</v>
      </c>
      <c r="K26" s="193"/>
      <c r="M26" s="176"/>
      <c r="N26" s="168"/>
    </row>
    <row r="27" spans="1:14" s="33" customFormat="1" ht="13.5" customHeight="1">
      <c r="A27" s="386" t="s">
        <v>2</v>
      </c>
      <c r="B27" s="402">
        <v>4363.6926692</v>
      </c>
      <c r="C27" s="388">
        <v>0</v>
      </c>
      <c r="D27" s="389">
        <v>0</v>
      </c>
      <c r="E27" s="390">
        <v>-60.74331970000003</v>
      </c>
      <c r="F27" s="402">
        <v>4302.9493495</v>
      </c>
      <c r="G27" s="388">
        <v>0</v>
      </c>
      <c r="H27" s="389">
        <v>0</v>
      </c>
      <c r="I27" s="390">
        <v>-93.60835018000034</v>
      </c>
      <c r="J27" s="402">
        <v>4209.340999319999</v>
      </c>
      <c r="K27" s="193"/>
      <c r="M27" s="176"/>
      <c r="N27" s="168"/>
    </row>
    <row r="28" spans="1:14" s="33" customFormat="1" ht="12">
      <c r="A28" s="400" t="s">
        <v>108</v>
      </c>
      <c r="B28" s="401">
        <v>0</v>
      </c>
      <c r="C28" s="403">
        <v>0</v>
      </c>
      <c r="D28" s="444">
        <v>0</v>
      </c>
      <c r="E28" s="404">
        <v>0</v>
      </c>
      <c r="F28" s="401">
        <v>0</v>
      </c>
      <c r="G28" s="403">
        <v>0</v>
      </c>
      <c r="H28" s="444">
        <v>0</v>
      </c>
      <c r="I28" s="404">
        <v>0</v>
      </c>
      <c r="J28" s="401">
        <v>0</v>
      </c>
      <c r="K28" s="193"/>
      <c r="M28" s="176"/>
      <c r="N28" s="168"/>
    </row>
    <row r="29" spans="1:14" s="33" customFormat="1" ht="28.5" customHeight="1">
      <c r="A29" s="405" t="s">
        <v>120</v>
      </c>
      <c r="B29" s="406">
        <v>67955.78312003</v>
      </c>
      <c r="C29" s="383">
        <v>0</v>
      </c>
      <c r="D29" s="445">
        <v>1702.8988504899999</v>
      </c>
      <c r="E29" s="407">
        <v>-66.17385498999374</v>
      </c>
      <c r="F29" s="406">
        <v>66186.71041455</v>
      </c>
      <c r="G29" s="383">
        <v>0</v>
      </c>
      <c r="H29" s="384">
        <v>0</v>
      </c>
      <c r="I29" s="407">
        <v>-169.5771813700121</v>
      </c>
      <c r="J29" s="406">
        <v>66017.13323318</v>
      </c>
      <c r="K29" s="193"/>
      <c r="M29" s="176"/>
      <c r="N29" s="168"/>
    </row>
    <row r="30" spans="1:14" s="33" customFormat="1" ht="13.5" customHeight="1">
      <c r="A30" s="408" t="s">
        <v>113</v>
      </c>
      <c r="B30" s="387">
        <v>27328.29207991</v>
      </c>
      <c r="C30" s="388">
        <v>0</v>
      </c>
      <c r="D30" s="389">
        <v>0</v>
      </c>
      <c r="E30" s="390">
        <v>0</v>
      </c>
      <c r="F30" s="387">
        <v>27328.29207991</v>
      </c>
      <c r="G30" s="388">
        <v>0</v>
      </c>
      <c r="H30" s="389">
        <v>0</v>
      </c>
      <c r="I30" s="390">
        <v>0</v>
      </c>
      <c r="J30" s="387">
        <v>27328.29207991</v>
      </c>
      <c r="K30" s="193"/>
      <c r="M30" s="176"/>
      <c r="N30" s="168"/>
    </row>
    <row r="31" spans="1:14" s="33" customFormat="1" ht="13.5" customHeight="1">
      <c r="A31" s="408" t="s">
        <v>114</v>
      </c>
      <c r="B31" s="387">
        <v>24300</v>
      </c>
      <c r="C31" s="388">
        <v>0</v>
      </c>
      <c r="D31" s="389">
        <v>0</v>
      </c>
      <c r="E31" s="390">
        <v>0</v>
      </c>
      <c r="F31" s="402">
        <v>24300</v>
      </c>
      <c r="G31" s="388">
        <v>0</v>
      </c>
      <c r="H31" s="389">
        <v>0</v>
      </c>
      <c r="I31" s="390">
        <v>0</v>
      </c>
      <c r="J31" s="387">
        <v>24300</v>
      </c>
      <c r="K31" s="193"/>
      <c r="M31" s="176"/>
      <c r="N31" s="177"/>
    </row>
    <row r="32" spans="1:14" ht="16.5" customHeight="1">
      <c r="A32" s="409" t="s">
        <v>115</v>
      </c>
      <c r="B32" s="387">
        <v>16327.49104012</v>
      </c>
      <c r="C32" s="403">
        <v>0</v>
      </c>
      <c r="D32" s="389">
        <v>1702.8988504899999</v>
      </c>
      <c r="E32" s="390">
        <v>-66.1738549899992</v>
      </c>
      <c r="F32" s="397">
        <v>14558.41833464</v>
      </c>
      <c r="G32" s="398">
        <v>0</v>
      </c>
      <c r="H32" s="389">
        <v>0</v>
      </c>
      <c r="I32" s="390">
        <v>-169.5771813700012</v>
      </c>
      <c r="J32" s="387">
        <v>14388.84115327</v>
      </c>
      <c r="K32" s="193"/>
      <c r="M32" s="176"/>
      <c r="N32" s="168"/>
    </row>
    <row r="33" spans="1:14" ht="24" customHeight="1">
      <c r="A33" s="410" t="s">
        <v>116</v>
      </c>
      <c r="B33" s="411">
        <v>236282.80646777007</v>
      </c>
      <c r="C33" s="411">
        <v>16383.804935140004</v>
      </c>
      <c r="D33" s="412">
        <v>12750.81681441</v>
      </c>
      <c r="E33" s="413">
        <v>107.4305910500425</v>
      </c>
      <c r="F33" s="414">
        <v>240023.22517955012</v>
      </c>
      <c r="G33" s="411">
        <v>5214.309217059999</v>
      </c>
      <c r="H33" s="412">
        <v>977.2178764099999</v>
      </c>
      <c r="I33" s="413">
        <v>-240.0357400500161</v>
      </c>
      <c r="J33" s="414">
        <v>244020.2807801501</v>
      </c>
      <c r="K33" s="193"/>
      <c r="M33" s="176"/>
      <c r="N33" s="168"/>
    </row>
    <row r="34" spans="1:14" ht="24" customHeight="1">
      <c r="A34" s="415" t="s">
        <v>117</v>
      </c>
      <c r="B34" s="416">
        <v>-2361.561669</v>
      </c>
      <c r="C34" s="416"/>
      <c r="D34" s="417"/>
      <c r="E34" s="418"/>
      <c r="F34" s="416">
        <v>-2201.29672722</v>
      </c>
      <c r="G34" s="416"/>
      <c r="H34" s="417"/>
      <c r="I34" s="418"/>
      <c r="J34" s="416">
        <v>-1874.4926355399996</v>
      </c>
      <c r="K34" s="193"/>
      <c r="M34" s="176"/>
      <c r="N34" s="168"/>
    </row>
    <row r="35" spans="1:14" ht="24">
      <c r="A35" s="419" t="s">
        <v>102</v>
      </c>
      <c r="B35" s="420">
        <v>233921.2447987901</v>
      </c>
      <c r="C35" s="421"/>
      <c r="D35" s="422"/>
      <c r="E35" s="423"/>
      <c r="F35" s="420">
        <v>237821.92845233012</v>
      </c>
      <c r="G35" s="421"/>
      <c r="H35" s="422"/>
      <c r="I35" s="423"/>
      <c r="J35" s="420">
        <v>242145.7881446101</v>
      </c>
      <c r="K35" s="193"/>
      <c r="M35" s="177"/>
      <c r="N35" s="168"/>
    </row>
    <row r="36" spans="1:11" ht="24">
      <c r="A36" s="424" t="s">
        <v>143</v>
      </c>
      <c r="B36" s="425"/>
      <c r="C36" s="426">
        <v>472.9</v>
      </c>
      <c r="D36" s="427">
        <v>472.9</v>
      </c>
      <c r="E36" s="427">
        <v>0</v>
      </c>
      <c r="F36" s="425">
        <v>0</v>
      </c>
      <c r="G36" s="426">
        <v>57</v>
      </c>
      <c r="H36" s="427">
        <v>16</v>
      </c>
      <c r="I36" s="428">
        <v>0</v>
      </c>
      <c r="J36" s="425">
        <v>41</v>
      </c>
      <c r="K36" s="193"/>
    </row>
    <row r="37" spans="1:11" ht="29.25" customHeight="1" thickBot="1">
      <c r="A37" s="429" t="s">
        <v>144</v>
      </c>
      <c r="B37" s="430"/>
      <c r="C37" s="431">
        <v>0</v>
      </c>
      <c r="D37" s="432">
        <v>0</v>
      </c>
      <c r="E37" s="432">
        <v>0</v>
      </c>
      <c r="F37" s="430">
        <v>0</v>
      </c>
      <c r="G37" s="446">
        <v>50</v>
      </c>
      <c r="H37" s="447">
        <v>50</v>
      </c>
      <c r="I37" s="433">
        <v>0</v>
      </c>
      <c r="J37" s="430">
        <v>0</v>
      </c>
      <c r="K37" s="194"/>
    </row>
    <row r="38" spans="1:11" ht="252" customHeight="1">
      <c r="A38" s="476" t="s">
        <v>146</v>
      </c>
      <c r="B38" s="476"/>
      <c r="C38" s="476"/>
      <c r="D38" s="476"/>
      <c r="E38" s="476"/>
      <c r="F38" s="476"/>
      <c r="G38" s="477"/>
      <c r="H38" s="477"/>
      <c r="I38" s="477"/>
      <c r="J38" s="477"/>
      <c r="K38" s="195"/>
    </row>
    <row r="39" spans="1:11" ht="11.25" customHeight="1">
      <c r="A39" s="435"/>
      <c r="B39" s="435"/>
      <c r="C39" s="435"/>
      <c r="D39" s="435"/>
      <c r="E39" s="435"/>
      <c r="F39" s="435"/>
      <c r="G39" s="435"/>
      <c r="H39" s="435"/>
      <c r="I39" s="435"/>
      <c r="J39" s="435"/>
      <c r="K39" s="195"/>
    </row>
    <row r="40" spans="1:11" ht="12.75" customHeight="1">
      <c r="A40" s="435"/>
      <c r="B40" s="435"/>
      <c r="C40" s="435"/>
      <c r="D40" s="435"/>
      <c r="E40" s="435"/>
      <c r="F40" s="435"/>
      <c r="G40" s="435"/>
      <c r="H40" s="435"/>
      <c r="I40" s="435"/>
      <c r="J40" s="435"/>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O46"/>
  <sheetViews>
    <sheetView showGridLines="0" zoomScale="90" zoomScaleNormal="90" zoomScalePageLayoutView="0" workbookViewId="0" topLeftCell="A1">
      <pane xSplit="1" ySplit="5" topLeftCell="BD6" activePane="bottomRight" state="frozen"/>
      <selection pane="topLeft" activeCell="A1" sqref="A1"/>
      <selection pane="topRight" activeCell="B1" sqref="B1"/>
      <selection pane="bottomLeft" activeCell="A6" sqref="A6"/>
      <selection pane="bottomRight" activeCell="BL48" sqref="BL48"/>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7" width="14" style="317" customWidth="1"/>
    <col min="68" max="16384" width="9.33203125" style="317" customWidth="1"/>
  </cols>
  <sheetData>
    <row r="1" spans="1:14" s="3" customFormat="1" ht="22.5" customHeight="1">
      <c r="A1" s="357" t="s">
        <v>127</v>
      </c>
      <c r="B1" s="358"/>
      <c r="C1" s="358"/>
      <c r="D1" s="358"/>
      <c r="E1" s="358"/>
      <c r="F1" s="359"/>
      <c r="G1" s="360"/>
      <c r="H1" s="494"/>
      <c r="I1" s="494"/>
      <c r="J1" s="494"/>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67" ht="13.5" customHeight="1">
      <c r="A3" s="320"/>
      <c r="B3" s="492" t="s">
        <v>123</v>
      </c>
      <c r="C3" s="492" t="s">
        <v>123</v>
      </c>
      <c r="D3" s="492" t="s">
        <v>123</v>
      </c>
      <c r="E3" s="492" t="s">
        <v>123</v>
      </c>
      <c r="F3" s="492" t="s">
        <v>123</v>
      </c>
      <c r="G3" s="492" t="s">
        <v>123</v>
      </c>
      <c r="H3" s="492" t="s">
        <v>123</v>
      </c>
      <c r="I3" s="492" t="s">
        <v>123</v>
      </c>
      <c r="J3" s="492" t="s">
        <v>123</v>
      </c>
      <c r="K3" s="492" t="s">
        <v>123</v>
      </c>
      <c r="L3" s="492" t="s">
        <v>123</v>
      </c>
      <c r="M3" s="492" t="s">
        <v>123</v>
      </c>
      <c r="N3" s="492" t="s">
        <v>123</v>
      </c>
      <c r="O3" s="492" t="s">
        <v>123</v>
      </c>
      <c r="P3" s="492" t="s">
        <v>123</v>
      </c>
      <c r="Q3" s="492" t="s">
        <v>123</v>
      </c>
      <c r="R3" s="492" t="s">
        <v>123</v>
      </c>
      <c r="S3" s="492" t="s">
        <v>123</v>
      </c>
      <c r="T3" s="492" t="s">
        <v>123</v>
      </c>
      <c r="U3" s="492" t="s">
        <v>123</v>
      </c>
      <c r="V3" s="492" t="s">
        <v>123</v>
      </c>
      <c r="W3" s="492" t="s">
        <v>123</v>
      </c>
      <c r="X3" s="492" t="s">
        <v>123</v>
      </c>
      <c r="Y3" s="492" t="s">
        <v>123</v>
      </c>
      <c r="Z3" s="492" t="s">
        <v>123</v>
      </c>
      <c r="AA3" s="492" t="s">
        <v>123</v>
      </c>
      <c r="AB3" s="492" t="s">
        <v>123</v>
      </c>
      <c r="AC3" s="492" t="s">
        <v>123</v>
      </c>
      <c r="AD3" s="492" t="s">
        <v>123</v>
      </c>
      <c r="AE3" s="492" t="s">
        <v>123</v>
      </c>
      <c r="AF3" s="492" t="s">
        <v>123</v>
      </c>
      <c r="AG3" s="492" t="s">
        <v>123</v>
      </c>
      <c r="AH3" s="492" t="s">
        <v>123</v>
      </c>
      <c r="AI3" s="492" t="s">
        <v>123</v>
      </c>
      <c r="AJ3" s="492" t="s">
        <v>123</v>
      </c>
      <c r="AK3" s="492" t="s">
        <v>123</v>
      </c>
      <c r="AL3" s="492" t="s">
        <v>123</v>
      </c>
      <c r="AM3" s="492" t="s">
        <v>123</v>
      </c>
      <c r="AN3" s="492" t="s">
        <v>123</v>
      </c>
      <c r="AO3" s="492" t="s">
        <v>123</v>
      </c>
      <c r="AP3" s="492" t="s">
        <v>123</v>
      </c>
      <c r="AQ3" s="492" t="s">
        <v>123</v>
      </c>
      <c r="AR3" s="492" t="s">
        <v>123</v>
      </c>
      <c r="AS3" s="492" t="s">
        <v>123</v>
      </c>
      <c r="AT3" s="492" t="s">
        <v>123</v>
      </c>
      <c r="AU3" s="492" t="s">
        <v>123</v>
      </c>
      <c r="AV3" s="492" t="s">
        <v>123</v>
      </c>
      <c r="AW3" s="492" t="s">
        <v>123</v>
      </c>
      <c r="AX3" s="492" t="s">
        <v>123</v>
      </c>
      <c r="AY3" s="492" t="s">
        <v>123</v>
      </c>
      <c r="AZ3" s="492" t="s">
        <v>123</v>
      </c>
      <c r="BA3" s="492" t="s">
        <v>122</v>
      </c>
      <c r="BB3" s="492" t="s">
        <v>122</v>
      </c>
      <c r="BC3" s="495" t="s">
        <v>122</v>
      </c>
      <c r="BD3" s="490" t="s">
        <v>124</v>
      </c>
      <c r="BE3" s="488" t="s">
        <v>124</v>
      </c>
      <c r="BF3" s="488" t="s">
        <v>124</v>
      </c>
      <c r="BG3" s="488" t="s">
        <v>124</v>
      </c>
      <c r="BH3" s="490" t="s">
        <v>124</v>
      </c>
      <c r="BI3" s="490" t="s">
        <v>124</v>
      </c>
      <c r="BJ3" s="490" t="s">
        <v>103</v>
      </c>
      <c r="BK3" s="479" t="s">
        <v>122</v>
      </c>
      <c r="BL3" s="479" t="s">
        <v>122</v>
      </c>
      <c r="BM3" s="479" t="s">
        <v>122</v>
      </c>
      <c r="BN3" s="479" t="s">
        <v>124</v>
      </c>
      <c r="BO3" s="479" t="s">
        <v>122</v>
      </c>
    </row>
    <row r="4" spans="1:67" ht="13.5" customHeight="1">
      <c r="A4" s="316"/>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1"/>
      <c r="BD4" s="491"/>
      <c r="BE4" s="489"/>
      <c r="BF4" s="489"/>
      <c r="BG4" s="489"/>
      <c r="BH4" s="491"/>
      <c r="BI4" s="491"/>
      <c r="BJ4" s="491"/>
      <c r="BK4" s="480"/>
      <c r="BL4" s="480"/>
      <c r="BM4" s="496"/>
      <c r="BN4" s="480"/>
      <c r="BO4" s="480"/>
    </row>
    <row r="5" spans="1:67"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row>
    <row r="6" spans="1:67"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2">
        <v>153210.61969839007</v>
      </c>
      <c r="BL6" s="382">
        <v>160349.17673355012</v>
      </c>
      <c r="BM6" s="382">
        <v>165755.54743665006</v>
      </c>
      <c r="BN6" s="382">
        <v>163963.3306785601</v>
      </c>
      <c r="BO6" s="382">
        <v>169533.56541550008</v>
      </c>
    </row>
    <row r="7" spans="1:67"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7">
        <v>123196.48903002999</v>
      </c>
      <c r="BL7" s="387">
        <v>129047.31602568997</v>
      </c>
      <c r="BM7" s="387">
        <v>132971.23027280997</v>
      </c>
      <c r="BN7" s="392">
        <v>131257.88918393</v>
      </c>
      <c r="BO7" s="392">
        <v>135350.25382339998</v>
      </c>
    </row>
    <row r="8" spans="1:67"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7">
        <v>0</v>
      </c>
      <c r="BL8" s="387">
        <v>0</v>
      </c>
      <c r="BM8" s="387">
        <v>0</v>
      </c>
      <c r="BN8" s="392">
        <v>0</v>
      </c>
      <c r="BO8" s="392">
        <v>0</v>
      </c>
    </row>
    <row r="9" spans="1:67"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7">
        <v>13755.33946333</v>
      </c>
      <c r="BL9" s="387">
        <v>15054.499160059999</v>
      </c>
      <c r="BM9" s="387">
        <v>15698.71626915</v>
      </c>
      <c r="BN9" s="392">
        <v>15135.621883809998</v>
      </c>
      <c r="BO9" s="392">
        <v>15034.98497778</v>
      </c>
    </row>
    <row r="10" spans="1:67"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2">
        <v>957.7343899100003</v>
      </c>
      <c r="BL10" s="392">
        <v>957.7343899100003</v>
      </c>
      <c r="BM10" s="387">
        <v>957.7329182300003</v>
      </c>
      <c r="BN10" s="392">
        <v>957.7323814700007</v>
      </c>
      <c r="BO10" s="392">
        <v>957.7323806300008</v>
      </c>
    </row>
    <row r="11" spans="1:67"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7">
        <v>106737.57619226999</v>
      </c>
      <c r="BL11" s="387">
        <v>110592.74519226998</v>
      </c>
      <c r="BM11" s="387">
        <v>112726.44494341001</v>
      </c>
      <c r="BN11" s="392">
        <v>110076.20194341001</v>
      </c>
      <c r="BO11" s="392">
        <v>114323.20494341</v>
      </c>
    </row>
    <row r="12" spans="1:67" s="326" customFormat="1" ht="14.25" customHeight="1">
      <c r="A12" s="361" t="s">
        <v>145</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87">
        <v>1950</v>
      </c>
      <c r="BN12" s="392">
        <v>3450</v>
      </c>
      <c r="BO12" s="392">
        <v>3450</v>
      </c>
    </row>
    <row r="13" spans="1:67"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7">
        <v>51.129188119999995</v>
      </c>
      <c r="BL13" s="387">
        <v>51.129188119999995</v>
      </c>
      <c r="BM13" s="387">
        <v>51.129188119999995</v>
      </c>
      <c r="BN13" s="392">
        <v>51.129188119999995</v>
      </c>
      <c r="BO13" s="392">
        <v>51.129188119999995</v>
      </c>
    </row>
    <row r="14" spans="1:67"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7">
        <v>2643</v>
      </c>
      <c r="BL14" s="387">
        <v>2589.5</v>
      </c>
      <c r="BM14" s="387">
        <v>2535.5</v>
      </c>
      <c r="BN14" s="392">
        <v>2535.5</v>
      </c>
      <c r="BO14" s="392">
        <v>2481.5</v>
      </c>
    </row>
    <row r="15" spans="1:67"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7">
        <v>9.444186309999996</v>
      </c>
      <c r="BL15" s="387">
        <v>9.442485239999998</v>
      </c>
      <c r="BM15" s="387">
        <v>9.439872129999998</v>
      </c>
      <c r="BN15" s="392">
        <v>9.436168589999998</v>
      </c>
      <c r="BO15" s="392">
        <v>9.434714089999998</v>
      </c>
    </row>
    <row r="16" spans="1:67"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7">
        <v>30014.13066836</v>
      </c>
      <c r="BL16" s="387">
        <v>31301.860707860014</v>
      </c>
      <c r="BM16" s="387">
        <v>32784.317163839994</v>
      </c>
      <c r="BN16" s="392">
        <v>32705.441494630006</v>
      </c>
      <c r="BO16" s="392">
        <v>34183.311592100006</v>
      </c>
    </row>
    <row r="17" spans="1:67"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7">
        <v>12873.975695860003</v>
      </c>
      <c r="BL17" s="387">
        <v>12914.01315607</v>
      </c>
      <c r="BM17" s="387">
        <v>12953.307905790003</v>
      </c>
      <c r="BN17" s="392">
        <v>12921.948552060001</v>
      </c>
      <c r="BO17" s="392">
        <v>12466.504264410001</v>
      </c>
    </row>
    <row r="18" spans="1:67"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7">
        <v>8800.975289</v>
      </c>
      <c r="BL18" s="387">
        <v>9664.251165</v>
      </c>
      <c r="BM18" s="387">
        <v>10492.142432</v>
      </c>
      <c r="BN18" s="392">
        <v>11281.200976</v>
      </c>
      <c r="BO18" s="392">
        <v>12530.374806</v>
      </c>
    </row>
    <row r="19" spans="1:67"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7">
        <v>5550.3889804499995</v>
      </c>
      <c r="BL19" s="397">
        <v>5571.87048321</v>
      </c>
      <c r="BM19" s="397">
        <v>6523.74607947</v>
      </c>
      <c r="BN19" s="436">
        <v>5194.94694862</v>
      </c>
      <c r="BO19" s="436">
        <v>6040.66474789</v>
      </c>
    </row>
    <row r="20" spans="1:67"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7">
        <v>143.82221659</v>
      </c>
      <c r="BL20" s="387">
        <v>143.82221659</v>
      </c>
      <c r="BM20" s="397">
        <v>143.82221659</v>
      </c>
      <c r="BN20" s="436">
        <v>82.09485891</v>
      </c>
      <c r="BO20" s="436">
        <v>82.15437471999999</v>
      </c>
    </row>
    <row r="21" spans="1:67"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7">
        <v>1517.893</v>
      </c>
      <c r="BL21" s="387">
        <v>1888.255</v>
      </c>
      <c r="BM21" s="397">
        <v>1551.565</v>
      </c>
      <c r="BN21" s="436">
        <v>2108.149</v>
      </c>
      <c r="BO21" s="436">
        <v>1826.552</v>
      </c>
    </row>
    <row r="22" spans="1:67"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1">
        <v>1127.0754864600028</v>
      </c>
      <c r="BL22" s="401">
        <v>1119.6486869900016</v>
      </c>
      <c r="BM22" s="397">
        <v>1119.7335299900017</v>
      </c>
      <c r="BN22" s="436">
        <v>1117.1011590399971</v>
      </c>
      <c r="BO22" s="436">
        <v>1237.061399079998</v>
      </c>
    </row>
    <row r="23" spans="1:67"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2">
        <v>4191.274074349998</v>
      </c>
      <c r="BL23" s="382">
        <v>4145.788889740002</v>
      </c>
      <c r="BM23" s="382">
        <v>4127.595887649998</v>
      </c>
      <c r="BN23" s="440">
        <v>4363.692669200001</v>
      </c>
      <c r="BO23" s="440">
        <v>4302.9493495000015</v>
      </c>
    </row>
    <row r="24" spans="1:67"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7">
        <v>4191.27407435</v>
      </c>
      <c r="BL24" s="387">
        <v>4145.78888974</v>
      </c>
      <c r="BM24" s="387">
        <v>4127.59588765</v>
      </c>
      <c r="BN24" s="392">
        <v>4363.6926692</v>
      </c>
      <c r="BO24" s="392">
        <v>4302.9493495</v>
      </c>
    </row>
    <row r="25" spans="1:67"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7">
        <v>0</v>
      </c>
      <c r="BL25" s="387">
        <v>0</v>
      </c>
      <c r="BM25" s="387">
        <v>0</v>
      </c>
      <c r="BN25" s="392">
        <v>0</v>
      </c>
      <c r="BO25" s="392">
        <v>0</v>
      </c>
    </row>
    <row r="26" spans="1:67"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7">
        <v>147.35645253</v>
      </c>
      <c r="BL26" s="387">
        <v>0</v>
      </c>
      <c r="BM26" s="387">
        <v>0</v>
      </c>
      <c r="BN26" s="387">
        <v>0</v>
      </c>
      <c r="BO26" s="387">
        <v>0</v>
      </c>
    </row>
    <row r="27" spans="1:67"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7">
        <v>4043.91762182</v>
      </c>
      <c r="BL27" s="387">
        <v>4145.78888974</v>
      </c>
      <c r="BM27" s="402">
        <v>4127.59588765</v>
      </c>
      <c r="BN27" s="402">
        <v>4363.6926692</v>
      </c>
      <c r="BO27" s="402">
        <v>4302.9493495</v>
      </c>
    </row>
    <row r="28" spans="1:67"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1">
        <v>0</v>
      </c>
      <c r="BL28" s="401">
        <v>0</v>
      </c>
      <c r="BM28" s="401">
        <v>0</v>
      </c>
      <c r="BN28" s="401">
        <v>0</v>
      </c>
      <c r="BO28" s="401">
        <v>0</v>
      </c>
    </row>
    <row r="29" spans="1:67"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7">
        <v>69917.34308204001</v>
      </c>
      <c r="BL29" s="387">
        <v>70250.74486229001</v>
      </c>
      <c r="BM29" s="406">
        <v>70112.17194935001</v>
      </c>
      <c r="BN29" s="406">
        <v>67955.78312003</v>
      </c>
      <c r="BO29" s="406">
        <v>66186.71041455</v>
      </c>
    </row>
    <row r="30" spans="1:67"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7">
        <v>27328.29207991</v>
      </c>
      <c r="BL30" s="387">
        <v>27328.29207991</v>
      </c>
      <c r="BM30" s="387">
        <v>27328.29207991</v>
      </c>
      <c r="BN30" s="387">
        <v>27328.29207991</v>
      </c>
      <c r="BO30" s="387">
        <v>27328.29207991</v>
      </c>
    </row>
    <row r="31" spans="1:67"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7">
        <v>24300</v>
      </c>
      <c r="BL31" s="387">
        <v>24300</v>
      </c>
      <c r="BM31" s="387">
        <v>24300</v>
      </c>
      <c r="BN31" s="387">
        <v>24300</v>
      </c>
      <c r="BO31" s="387">
        <v>24300</v>
      </c>
    </row>
    <row r="32" spans="1:67"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1">
        <v>18289.051002129996</v>
      </c>
      <c r="BL32" s="401">
        <v>18622.452782379998</v>
      </c>
      <c r="BM32" s="387">
        <v>18483.879869440003</v>
      </c>
      <c r="BN32" s="387">
        <v>16327.49104012</v>
      </c>
      <c r="BO32" s="387">
        <v>14558.41833464</v>
      </c>
    </row>
    <row r="33" spans="1:67"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449">
        <v>239995.31527365008</v>
      </c>
      <c r="BN33" s="449">
        <v>236282.8064677901</v>
      </c>
      <c r="BO33" s="449">
        <v>240023.22517955012</v>
      </c>
    </row>
    <row r="34" spans="1:67"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5">
        <v>5</v>
      </c>
      <c r="BL34" s="425">
        <v>0</v>
      </c>
      <c r="BM34" s="448">
        <v>0</v>
      </c>
      <c r="BN34" s="448">
        <v>0</v>
      </c>
      <c r="BO34" s="448">
        <v>0</v>
      </c>
    </row>
    <row r="35" spans="1:67"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67"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+BO21</f>
        <v>1826.552</v>
      </c>
    </row>
    <row r="42" spans="1:67" s="349" customFormat="1" ht="30" customHeight="1">
      <c r="A42" s="364" t="s">
        <v>130</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v>227319.2368547801</v>
      </c>
      <c r="BL42" s="356">
        <v>234745.71048558014</v>
      </c>
      <c r="BM42" s="356">
        <v>239995.31527365008</v>
      </c>
      <c r="BN42" s="356">
        <v>236282.8064677901</v>
      </c>
      <c r="BO42" s="356">
        <f>+BO33</f>
        <v>240023.22517955012</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7" ht="12">
      <c r="BK45" s="450"/>
      <c r="BL45" s="450"/>
      <c r="BM45" s="450"/>
      <c r="BN45" s="450"/>
      <c r="BO45" s="450"/>
    </row>
    <row r="46" spans="63:67" ht="12">
      <c r="BK46" s="450"/>
      <c r="BL46" s="450"/>
      <c r="BM46" s="450"/>
      <c r="BN46" s="450"/>
      <c r="BO46" s="450"/>
    </row>
  </sheetData>
  <sheetProtection/>
  <mergeCells count="67">
    <mergeCell ref="BN3:BN4"/>
    <mergeCell ref="BK3:BK4"/>
    <mergeCell ref="BJ3:BJ4"/>
    <mergeCell ref="BI3:BI4"/>
    <mergeCell ref="AY3:AY4"/>
    <mergeCell ref="AW3:AW4"/>
    <mergeCell ref="AZ3:AZ4"/>
    <mergeCell ref="AX3:AX4"/>
    <mergeCell ref="BL3:BL4"/>
    <mergeCell ref="BM3:BM4"/>
    <mergeCell ref="AV3:AV4"/>
    <mergeCell ref="BG3:BG4"/>
    <mergeCell ref="BH3:BH4"/>
    <mergeCell ref="BE3:BE4"/>
    <mergeCell ref="BC3:BC4"/>
    <mergeCell ref="N3:N4"/>
    <mergeCell ref="AM3:AM4"/>
    <mergeCell ref="Q3:Q4"/>
    <mergeCell ref="Y3:Y4"/>
    <mergeCell ref="AP3:AP4"/>
    <mergeCell ref="Z3:Z4"/>
    <mergeCell ref="AO3:AO4"/>
    <mergeCell ref="B3:B4"/>
    <mergeCell ref="T3:T4"/>
    <mergeCell ref="X3:X4"/>
    <mergeCell ref="W3:W4"/>
    <mergeCell ref="V3:V4"/>
    <mergeCell ref="C3:C4"/>
    <mergeCell ref="E3:E4"/>
    <mergeCell ref="K3:K4"/>
    <mergeCell ref="M3:M4"/>
    <mergeCell ref="AA3:AA4"/>
    <mergeCell ref="AF3:AF4"/>
    <mergeCell ref="U3:U4"/>
    <mergeCell ref="P3:P4"/>
    <mergeCell ref="S3:S4"/>
    <mergeCell ref="AC3:AC4"/>
    <mergeCell ref="H1:J1"/>
    <mergeCell ref="AJ3:AJ4"/>
    <mergeCell ref="O3:O4"/>
    <mergeCell ref="AU3:AU4"/>
    <mergeCell ref="I3:I4"/>
    <mergeCell ref="AH3:AH4"/>
    <mergeCell ref="AQ3:AQ4"/>
    <mergeCell ref="AE3:AE4"/>
    <mergeCell ref="AD3:AD4"/>
    <mergeCell ref="AI3:AI4"/>
    <mergeCell ref="D3:D4"/>
    <mergeCell ref="J3:J4"/>
    <mergeCell ref="H3:H4"/>
    <mergeCell ref="L3:L4"/>
    <mergeCell ref="AR3:AR4"/>
    <mergeCell ref="BA3:BA4"/>
    <mergeCell ref="AL3:AL4"/>
    <mergeCell ref="AT3:AT4"/>
    <mergeCell ref="AK3:AK4"/>
    <mergeCell ref="AN3:AN4"/>
    <mergeCell ref="BO3:BO4"/>
    <mergeCell ref="BF3:BF4"/>
    <mergeCell ref="BD3:BD4"/>
    <mergeCell ref="BB3:BB4"/>
    <mergeCell ref="F3:F4"/>
    <mergeCell ref="G3:G4"/>
    <mergeCell ref="AG3:AG4"/>
    <mergeCell ref="AS3:AS4"/>
    <mergeCell ref="AB3:AB4"/>
    <mergeCell ref="R3:R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66" t="s">
        <v>11</v>
      </c>
      <c r="C3" s="469" t="s">
        <v>84</v>
      </c>
      <c r="D3" s="458"/>
      <c r="E3" s="459"/>
      <c r="F3" s="468" t="s">
        <v>12</v>
      </c>
    </row>
    <row r="4" spans="1:7" ht="14.25" customHeight="1">
      <c r="A4" s="12" t="s">
        <v>24</v>
      </c>
      <c r="B4" s="456"/>
      <c r="C4" s="13" t="s">
        <v>5</v>
      </c>
      <c r="D4" s="14" t="s">
        <v>6</v>
      </c>
      <c r="E4" s="15" t="s">
        <v>7</v>
      </c>
      <c r="F4" s="461"/>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233921.2447987901</v>
      </c>
      <c r="C32" s="58">
        <f>+'Debt Flows_MovDivPub'!C35+'Debt Flows_MovDivPub'!G35</f>
        <v>0</v>
      </c>
      <c r="D32" s="58">
        <f>+'Debt Flows_MovDivPub'!D35+'Debt Flows_MovDivPub'!H35</f>
        <v>0</v>
      </c>
      <c r="E32" s="58"/>
      <c r="F32" s="59">
        <f>+B32+C32-D32</f>
        <v>233921.2447987901</v>
      </c>
      <c r="G32" s="27"/>
      <c r="H32" s="27"/>
    </row>
    <row r="33" spans="1:10" ht="22.5">
      <c r="A33" s="63" t="s">
        <v>29</v>
      </c>
      <c r="B33" s="59">
        <f>+'Debt Flows_MovDivPub'!B36</f>
        <v>0</v>
      </c>
      <c r="C33" s="58">
        <f>+'Debt Flows_MovDivPub'!C36+'Debt Flows_MovDivPub'!G36</f>
        <v>529.9</v>
      </c>
      <c r="D33" s="58">
        <f>+'Debt Flows_MovDivPub'!D36+'Debt Flows_MovDivPub'!H36</f>
        <v>488.9</v>
      </c>
      <c r="E33" s="58"/>
      <c r="F33" s="59">
        <f>+B33+C33-D33</f>
        <v>41</v>
      </c>
      <c r="G33" s="67"/>
      <c r="H33" s="67"/>
      <c r="I33" s="16"/>
      <c r="J33" s="16"/>
    </row>
    <row r="34" spans="1:11" ht="96" customHeight="1">
      <c r="A34" s="497" t="s">
        <v>22</v>
      </c>
      <c r="B34" s="497"/>
      <c r="C34" s="497"/>
      <c r="D34" s="497"/>
      <c r="E34" s="497"/>
      <c r="F34" s="497"/>
      <c r="G34" s="139"/>
      <c r="H34" s="139"/>
      <c r="I34" s="139"/>
      <c r="J34" s="139"/>
      <c r="K34" s="27"/>
    </row>
    <row r="35" spans="1:10" ht="11.25">
      <c r="A35" s="471" t="s">
        <v>41</v>
      </c>
      <c r="B35" s="471"/>
      <c r="C35" s="471"/>
      <c r="D35" s="471"/>
      <c r="E35" s="471"/>
      <c r="F35" s="471"/>
      <c r="G35" s="471"/>
      <c r="H35" s="471"/>
      <c r="I35" s="471"/>
      <c r="J35" s="471"/>
    </row>
    <row r="36" spans="1:10" ht="11.25">
      <c r="A36" s="471"/>
      <c r="B36" s="471"/>
      <c r="C36" s="471"/>
      <c r="D36" s="471"/>
      <c r="E36" s="471"/>
      <c r="F36" s="471"/>
      <c r="G36" s="471"/>
      <c r="H36" s="471"/>
      <c r="I36" s="471"/>
      <c r="J36" s="471"/>
    </row>
    <row r="37" spans="1:10" ht="12.75" customHeight="1">
      <c r="A37" s="471"/>
      <c r="B37" s="471"/>
      <c r="C37" s="471"/>
      <c r="D37" s="471"/>
      <c r="E37" s="471"/>
      <c r="F37" s="471"/>
      <c r="G37" s="471"/>
      <c r="H37" s="471"/>
      <c r="I37" s="471"/>
      <c r="J37" s="471"/>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66" t="s">
        <v>11</v>
      </c>
      <c r="C3" s="467" t="s">
        <v>49</v>
      </c>
      <c r="D3" s="458"/>
      <c r="E3" s="459"/>
      <c r="F3" s="466" t="s">
        <v>12</v>
      </c>
      <c r="G3" s="467" t="s">
        <v>85</v>
      </c>
      <c r="H3" s="458"/>
      <c r="I3" s="459"/>
      <c r="J3" s="468" t="s">
        <v>10</v>
      </c>
      <c r="K3" s="56"/>
      <c r="R3" s="12"/>
      <c r="S3" s="462"/>
      <c r="T3" s="464"/>
      <c r="U3" s="465"/>
      <c r="V3" s="465"/>
      <c r="W3" s="462"/>
      <c r="X3" s="464"/>
      <c r="Y3" s="465"/>
      <c r="Z3" s="465"/>
      <c r="AA3" s="462"/>
    </row>
    <row r="4" spans="1:27" ht="14.25" customHeight="1">
      <c r="A4" s="12" t="s">
        <v>24</v>
      </c>
      <c r="B4" s="456"/>
      <c r="C4" s="13" t="s">
        <v>5</v>
      </c>
      <c r="D4" s="14" t="s">
        <v>6</v>
      </c>
      <c r="E4" s="15" t="s">
        <v>7</v>
      </c>
      <c r="F4" s="456"/>
      <c r="G4" s="13" t="s">
        <v>5</v>
      </c>
      <c r="H4" s="14" t="s">
        <v>6</v>
      </c>
      <c r="I4" s="15" t="s">
        <v>7</v>
      </c>
      <c r="J4" s="461"/>
      <c r="R4" s="12"/>
      <c r="S4" s="463"/>
      <c r="T4" s="72"/>
      <c r="U4" s="72"/>
      <c r="V4" s="72"/>
      <c r="W4" s="463"/>
      <c r="X4" s="72"/>
      <c r="Y4" s="72"/>
      <c r="Z4" s="72"/>
      <c r="AA4" s="463"/>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3" t="s">
        <v>22</v>
      </c>
      <c r="B34" s="453"/>
      <c r="C34" s="453"/>
      <c r="D34" s="453"/>
      <c r="E34" s="453"/>
      <c r="F34" s="453"/>
      <c r="G34" s="454"/>
      <c r="H34" s="454"/>
      <c r="I34" s="454"/>
      <c r="J34" s="454"/>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J3:J4"/>
    <mergeCell ref="AA3:AA4"/>
    <mergeCell ref="S3:S4"/>
    <mergeCell ref="T3:V3"/>
    <mergeCell ref="W3:W4"/>
    <mergeCell ref="X3:Z3"/>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66" t="s">
        <v>11</v>
      </c>
      <c r="C3" s="467" t="s">
        <v>51</v>
      </c>
      <c r="D3" s="458"/>
      <c r="E3" s="459"/>
      <c r="F3" s="466" t="s">
        <v>12</v>
      </c>
      <c r="G3" s="467" t="s">
        <v>52</v>
      </c>
      <c r="H3" s="458"/>
      <c r="I3" s="459"/>
      <c r="J3" s="468" t="s">
        <v>10</v>
      </c>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3" t="s">
        <v>22</v>
      </c>
      <c r="B34" s="453"/>
      <c r="C34" s="453"/>
      <c r="D34" s="453"/>
      <c r="E34" s="453"/>
      <c r="F34" s="453"/>
      <c r="G34" s="454"/>
      <c r="H34" s="454"/>
      <c r="I34" s="454"/>
      <c r="J34" s="454"/>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66" t="s">
        <v>11</v>
      </c>
      <c r="C3" s="467" t="s">
        <v>57</v>
      </c>
      <c r="D3" s="458"/>
      <c r="E3" s="459"/>
      <c r="F3" s="466" t="s">
        <v>12</v>
      </c>
      <c r="G3" s="467" t="s">
        <v>58</v>
      </c>
      <c r="H3" s="458"/>
      <c r="I3" s="459"/>
      <c r="J3" s="468" t="s">
        <v>10</v>
      </c>
      <c r="L3" s="55"/>
      <c r="M3" s="55"/>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3" t="s">
        <v>22</v>
      </c>
      <c r="B34" s="453"/>
      <c r="C34" s="453"/>
      <c r="D34" s="453"/>
      <c r="E34" s="453"/>
      <c r="F34" s="453"/>
      <c r="G34" s="454"/>
      <c r="H34" s="454"/>
      <c r="I34" s="454"/>
      <c r="J34" s="454"/>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66" t="s">
        <v>11</v>
      </c>
      <c r="C3" s="467" t="s">
        <v>86</v>
      </c>
      <c r="D3" s="469"/>
      <c r="E3" s="470"/>
      <c r="F3" s="466" t="s">
        <v>12</v>
      </c>
      <c r="G3" s="467" t="s">
        <v>87</v>
      </c>
      <c r="H3" s="458"/>
      <c r="I3" s="459"/>
      <c r="J3" s="468" t="s">
        <v>10</v>
      </c>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3" t="s">
        <v>22</v>
      </c>
      <c r="B34" s="453"/>
      <c r="C34" s="453"/>
      <c r="D34" s="453"/>
      <c r="E34" s="453"/>
      <c r="F34" s="453"/>
      <c r="G34" s="454"/>
      <c r="H34" s="454"/>
      <c r="I34" s="454"/>
      <c r="J34" s="454"/>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66" t="s">
        <v>11</v>
      </c>
      <c r="C3" s="467" t="s">
        <v>64</v>
      </c>
      <c r="D3" s="469"/>
      <c r="E3" s="470"/>
      <c r="F3" s="466" t="s">
        <v>12</v>
      </c>
      <c r="G3" s="467" t="s">
        <v>63</v>
      </c>
      <c r="H3" s="458"/>
      <c r="I3" s="459"/>
      <c r="J3" s="468" t="s">
        <v>10</v>
      </c>
    </row>
    <row r="4" spans="1:13" ht="14.25" customHeight="1">
      <c r="A4" s="12" t="s">
        <v>24</v>
      </c>
      <c r="B4" s="456"/>
      <c r="C4" s="13" t="s">
        <v>5</v>
      </c>
      <c r="D4" s="14" t="s">
        <v>6</v>
      </c>
      <c r="E4" s="15" t="s">
        <v>7</v>
      </c>
      <c r="F4" s="456"/>
      <c r="G4" s="13" t="s">
        <v>5</v>
      </c>
      <c r="H4" s="14" t="s">
        <v>6</v>
      </c>
      <c r="I4" s="15" t="s">
        <v>7</v>
      </c>
      <c r="J4" s="461"/>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3" t="s">
        <v>22</v>
      </c>
      <c r="B34" s="453"/>
      <c r="C34" s="453"/>
      <c r="D34" s="453"/>
      <c r="E34" s="453"/>
      <c r="F34" s="453"/>
      <c r="G34" s="454"/>
      <c r="H34" s="454"/>
      <c r="I34" s="454"/>
      <c r="J34" s="454"/>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66" t="s">
        <v>11</v>
      </c>
      <c r="C3" s="467" t="s">
        <v>88</v>
      </c>
      <c r="D3" s="469"/>
      <c r="E3" s="470"/>
      <c r="F3" s="466" t="s">
        <v>12</v>
      </c>
      <c r="G3" s="467" t="s">
        <v>89</v>
      </c>
      <c r="H3" s="458"/>
      <c r="I3" s="459"/>
      <c r="J3" s="468" t="s">
        <v>10</v>
      </c>
      <c r="L3" s="55"/>
      <c r="M3" s="55"/>
      <c r="O3" s="10"/>
      <c r="S3" s="55"/>
    </row>
    <row r="4" spans="1:19" ht="14.25" customHeight="1">
      <c r="A4" s="12" t="s">
        <v>24</v>
      </c>
      <c r="B4" s="456"/>
      <c r="C4" s="13" t="s">
        <v>5</v>
      </c>
      <c r="D4" s="14" t="s">
        <v>6</v>
      </c>
      <c r="E4" s="15" t="s">
        <v>7</v>
      </c>
      <c r="F4" s="456"/>
      <c r="G4" s="13" t="s">
        <v>5</v>
      </c>
      <c r="H4" s="14" t="s">
        <v>6</v>
      </c>
      <c r="I4" s="15" t="s">
        <v>7</v>
      </c>
      <c r="J4" s="461"/>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72" t="s">
        <v>42</v>
      </c>
      <c r="B34" s="472"/>
      <c r="C34" s="472"/>
      <c r="D34" s="472"/>
      <c r="E34" s="472"/>
      <c r="F34" s="472"/>
      <c r="G34" s="473"/>
      <c r="H34" s="473"/>
      <c r="I34" s="473"/>
      <c r="J34" s="473"/>
      <c r="K34" s="27"/>
      <c r="P34" s="83"/>
    </row>
    <row r="35" spans="1:19" ht="11.25" customHeight="1">
      <c r="A35" s="471" t="s">
        <v>41</v>
      </c>
      <c r="B35" s="471"/>
      <c r="C35" s="471"/>
      <c r="D35" s="471"/>
      <c r="E35" s="471"/>
      <c r="F35" s="471"/>
      <c r="G35" s="471"/>
      <c r="H35" s="471"/>
      <c r="I35" s="471"/>
      <c r="J35" s="471"/>
      <c r="K35" s="114"/>
      <c r="L35" s="196"/>
      <c r="M35" s="196"/>
      <c r="N35" s="196"/>
      <c r="O35" s="196"/>
      <c r="P35" s="232"/>
      <c r="Q35" s="196"/>
      <c r="R35" s="196"/>
      <c r="S35" s="196"/>
    </row>
    <row r="36" spans="1:19" ht="11.25">
      <c r="A36" s="471"/>
      <c r="B36" s="471"/>
      <c r="C36" s="471"/>
      <c r="D36" s="471"/>
      <c r="E36" s="471"/>
      <c r="F36" s="471"/>
      <c r="G36" s="471"/>
      <c r="H36" s="471"/>
      <c r="I36" s="471"/>
      <c r="J36" s="471"/>
      <c r="K36" s="114"/>
      <c r="L36" s="196"/>
      <c r="M36" s="196"/>
      <c r="N36" s="196"/>
      <c r="O36" s="196"/>
      <c r="P36" s="232"/>
      <c r="Q36" s="196"/>
      <c r="R36" s="196"/>
      <c r="S36" s="196"/>
    </row>
    <row r="37" spans="1:19" ht="11.25">
      <c r="A37" s="471"/>
      <c r="B37" s="471"/>
      <c r="C37" s="471"/>
      <c r="D37" s="471"/>
      <c r="E37" s="471"/>
      <c r="F37" s="471"/>
      <c r="G37" s="471"/>
      <c r="H37" s="471"/>
      <c r="I37" s="471"/>
      <c r="J37" s="471"/>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66" t="s">
        <v>11</v>
      </c>
      <c r="C3" s="467" t="s">
        <v>70</v>
      </c>
      <c r="D3" s="469"/>
      <c r="E3" s="470"/>
      <c r="F3" s="466" t="s">
        <v>12</v>
      </c>
      <c r="G3" s="467" t="s">
        <v>71</v>
      </c>
      <c r="H3" s="458"/>
      <c r="I3" s="459"/>
      <c r="J3" s="468" t="s">
        <v>10</v>
      </c>
      <c r="T3" s="55"/>
      <c r="U3" s="91"/>
    </row>
    <row r="4" spans="1:21" ht="14.25" customHeight="1">
      <c r="A4" s="12" t="s">
        <v>24</v>
      </c>
      <c r="B4" s="456"/>
      <c r="C4" s="13" t="s">
        <v>5</v>
      </c>
      <c r="D4" s="14" t="s">
        <v>6</v>
      </c>
      <c r="E4" s="15" t="s">
        <v>7</v>
      </c>
      <c r="F4" s="456"/>
      <c r="G4" s="13" t="s">
        <v>5</v>
      </c>
      <c r="H4" s="14" t="s">
        <v>6</v>
      </c>
      <c r="I4" s="15" t="s">
        <v>7</v>
      </c>
      <c r="J4" s="461"/>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3" t="s">
        <v>22</v>
      </c>
      <c r="B34" s="453"/>
      <c r="C34" s="453"/>
      <c r="D34" s="453"/>
      <c r="E34" s="453"/>
      <c r="F34" s="453"/>
      <c r="G34" s="454"/>
      <c r="H34" s="454"/>
      <c r="I34" s="454"/>
      <c r="J34" s="454"/>
      <c r="K34" s="27"/>
      <c r="P34" s="94"/>
      <c r="Q34" s="94"/>
      <c r="T34" s="55"/>
    </row>
    <row r="35" spans="1:20" ht="11.25">
      <c r="A35" s="471" t="s">
        <v>41</v>
      </c>
      <c r="B35" s="471"/>
      <c r="C35" s="471"/>
      <c r="D35" s="471"/>
      <c r="E35" s="471"/>
      <c r="F35" s="471"/>
      <c r="G35" s="471"/>
      <c r="H35" s="471"/>
      <c r="I35" s="471"/>
      <c r="J35" s="471"/>
      <c r="T35" s="90"/>
    </row>
    <row r="36" spans="1:10" ht="11.25">
      <c r="A36" s="471"/>
      <c r="B36" s="471"/>
      <c r="C36" s="471"/>
      <c r="D36" s="471"/>
      <c r="E36" s="471"/>
      <c r="F36" s="471"/>
      <c r="G36" s="471"/>
      <c r="H36" s="471"/>
      <c r="I36" s="471"/>
      <c r="J36" s="471"/>
    </row>
    <row r="37" spans="1:17" ht="12.75" customHeight="1">
      <c r="A37" s="471"/>
      <c r="B37" s="471"/>
      <c r="C37" s="471"/>
      <c r="D37" s="471"/>
      <c r="E37" s="471"/>
      <c r="F37" s="471"/>
      <c r="G37" s="471"/>
      <c r="H37" s="471"/>
      <c r="I37" s="471"/>
      <c r="J37" s="471"/>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66" t="s">
        <v>11</v>
      </c>
      <c r="C3" s="467" t="s">
        <v>72</v>
      </c>
      <c r="D3" s="469"/>
      <c r="E3" s="470"/>
      <c r="F3" s="466" t="s">
        <v>12</v>
      </c>
      <c r="G3" s="467" t="s">
        <v>73</v>
      </c>
      <c r="H3" s="469"/>
      <c r="I3" s="470"/>
      <c r="J3" s="468" t="s">
        <v>10</v>
      </c>
      <c r="K3" s="185"/>
      <c r="L3" s="261"/>
      <c r="M3" s="55"/>
    </row>
    <row r="4" spans="1:13" ht="14.25" customHeight="1">
      <c r="A4" s="12" t="s">
        <v>24</v>
      </c>
      <c r="B4" s="474"/>
      <c r="C4" s="13" t="s">
        <v>5</v>
      </c>
      <c r="D4" s="14" t="s">
        <v>6</v>
      </c>
      <c r="E4" s="15" t="s">
        <v>7</v>
      </c>
      <c r="F4" s="474"/>
      <c r="G4" s="13" t="s">
        <v>5</v>
      </c>
      <c r="H4" s="14" t="s">
        <v>6</v>
      </c>
      <c r="I4" s="15" t="s">
        <v>7</v>
      </c>
      <c r="J4" s="475"/>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3" t="s">
        <v>22</v>
      </c>
      <c r="B34" s="453"/>
      <c r="C34" s="453"/>
      <c r="D34" s="453"/>
      <c r="E34" s="453"/>
      <c r="F34" s="453"/>
      <c r="G34" s="454"/>
      <c r="H34" s="454"/>
      <c r="I34" s="454"/>
      <c r="J34" s="454"/>
      <c r="K34" s="194"/>
      <c r="L34" s="266"/>
      <c r="M34" s="55"/>
      <c r="Q34" s="94"/>
      <c r="R34" s="94"/>
    </row>
    <row r="35" spans="1:15" ht="11.25">
      <c r="A35" s="471" t="s">
        <v>41</v>
      </c>
      <c r="B35" s="471"/>
      <c r="C35" s="471"/>
      <c r="D35" s="471"/>
      <c r="E35" s="471"/>
      <c r="F35" s="471"/>
      <c r="G35" s="471"/>
      <c r="H35" s="471"/>
      <c r="I35" s="471"/>
      <c r="J35" s="471"/>
      <c r="K35" s="186"/>
      <c r="L35" s="266"/>
      <c r="M35" s="94"/>
      <c r="O35" s="55"/>
    </row>
    <row r="36" spans="1:15" ht="11.25">
      <c r="A36" s="471"/>
      <c r="B36" s="471"/>
      <c r="C36" s="471"/>
      <c r="D36" s="471"/>
      <c r="E36" s="471"/>
      <c r="F36" s="471"/>
      <c r="G36" s="471"/>
      <c r="H36" s="471"/>
      <c r="I36" s="471"/>
      <c r="J36" s="471"/>
      <c r="K36" s="186"/>
      <c r="L36" s="266"/>
      <c r="O36" s="55"/>
    </row>
    <row r="37" spans="1:20" ht="12.75" customHeight="1">
      <c r="A37" s="471"/>
      <c r="B37" s="471"/>
      <c r="C37" s="471"/>
      <c r="D37" s="471"/>
      <c r="E37" s="471"/>
      <c r="F37" s="471"/>
      <c r="G37" s="471"/>
      <c r="H37" s="471"/>
      <c r="I37" s="471"/>
      <c r="J37" s="471"/>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Patrícia Henriques</cp:lastModifiedBy>
  <cp:lastPrinted>2015-09-11T09:00:04Z</cp:lastPrinted>
  <dcterms:created xsi:type="dcterms:W3CDTF">2001-10-25T08:16:41Z</dcterms:created>
  <dcterms:modified xsi:type="dcterms:W3CDTF">2017-05-19T09:43:10Z</dcterms:modified>
  <cp:category/>
  <cp:version/>
  <cp:contentType/>
  <cp:contentStatus/>
</cp:coreProperties>
</file>